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Documents\CACH\Season 26\T &amp; F\Avon League\Match 1\"/>
    </mc:Choice>
  </mc:AlternateContent>
  <xr:revisionPtr revIDLastSave="0" documentId="8_{447ADB54-28C0-469E-9527-F0F1E58BE52C}" xr6:coauthVersionLast="47" xr6:coauthVersionMax="47" xr10:uidLastSave="{00000000-0000-0000-0000-000000000000}"/>
  <bookViews>
    <workbookView xWindow="-110" yWindow="-110" windowWidth="19420" windowHeight="10300" activeTab="2" xr2:uid="{60091F4A-4113-4B9F-BABE-6893CA472304}"/>
  </bookViews>
  <sheets>
    <sheet name="2026 Athletes" sheetId="29" r:id="rId1"/>
    <sheet name="Overall" sheetId="20" r:id="rId2"/>
    <sheet name="Teams" sheetId="6" r:id="rId3"/>
    <sheet name="17.05.26 Boys" sheetId="27" r:id="rId4"/>
    <sheet name="17.05.26 Girls" sheetId="28" r:id="rId5"/>
    <sheet name="14.06.26 Boys" sheetId="18" r:id="rId6"/>
    <sheet name="14.06.26 Girls" sheetId="21" r:id="rId7"/>
    <sheet name="13.09.26 Boys" sheetId="23" r:id="rId8"/>
    <sheet name="13.09.26 Girls" sheetId="22" r:id="rId9"/>
    <sheet name="Awards" sheetId="5" r:id="rId10"/>
  </sheets>
  <definedNames>
    <definedName name="_xlnm._FilterDatabase" localSheetId="7" hidden="1">'13.09.26 Boys'!$A$3:$F$28</definedName>
    <definedName name="_xlnm._FilterDatabase" localSheetId="8" hidden="1">'13.09.26 Girls'!$A$3:$F$32</definedName>
    <definedName name="_xlnm._FilterDatabase" localSheetId="5" hidden="1">'14.06.26 Boys'!$A$3:$F$40</definedName>
    <definedName name="_xlnm._FilterDatabase" localSheetId="6" hidden="1">'14.06.26 Girls'!$A$3:$F$32</definedName>
    <definedName name="_xlnm._FilterDatabase" localSheetId="3" hidden="1">'17.05.26 Boys'!$A$3:$F$40</definedName>
    <definedName name="_xlnm._FilterDatabase" localSheetId="4" hidden="1">'17.05.26 Girls'!$AC$3:$AG$3</definedName>
    <definedName name="_xlnm._FilterDatabase" localSheetId="1" hidden="1">Overall!$I$4:$O$64</definedName>
    <definedName name="_xlnm._FilterDatabase" localSheetId="2" hidden="1">Teams!#REF!</definedName>
    <definedName name="AthleteNumbers">#REF!</definedName>
    <definedName name="AthletePoints">#REF!</definedName>
    <definedName name="AwardsIndex">#REF!</definedName>
    <definedName name="AwardsValid">#REF!</definedName>
    <definedName name="boy">#REF!</definedName>
    <definedName name="BoysAwards">#REF!</definedName>
    <definedName name="BoysPoints">#REF!</definedName>
    <definedName name="confmatchtype">#REF!</definedName>
    <definedName name="confrelay">#REF!</definedName>
    <definedName name="conftype">#REF!</definedName>
    <definedName name="DB">#REF!</definedName>
    <definedName name="DECLARATIONS">#REF!</definedName>
    <definedName name="DefaultComp">#REF!</definedName>
    <definedName name="DefaultList">#REF!</definedName>
    <definedName name="edata">#REF!</definedName>
    <definedName name="EventIndex">#REF!</definedName>
    <definedName name="EventList">#REF!</definedName>
    <definedName name="Flexing">#REF!</definedName>
    <definedName name="FlexPC">#REF!</definedName>
    <definedName name="FlexTrigger">#REF!</definedName>
    <definedName name="GirlsAwards">#REF!</definedName>
    <definedName name="GirlsPoints">#REF!</definedName>
    <definedName name="INC_INCVALUES">#REF!</definedName>
    <definedName name="INC_MINVALUES">#REF!</definedName>
    <definedName name="IncMatchIdx">#REF!</definedName>
    <definedName name="IncScoreTable">#REF!</definedName>
    <definedName name="INCVALUES">#REF!</definedName>
    <definedName name="JumpData">#REF!</definedName>
    <definedName name="klj">#REF!</definedName>
    <definedName name="MatchNames">#REF!</definedName>
    <definedName name="MatchOffset">#REF!</definedName>
    <definedName name="MatchScoreTable">#REF!</definedName>
    <definedName name="MatchType">#REF!</definedName>
    <definedName name="MATCHTYPES">#REF!</definedName>
    <definedName name="MaxS">#REF!</definedName>
    <definedName name="MinPoints">#REF!</definedName>
    <definedName name="MINVALUES">#REF!</definedName>
    <definedName name="NineStep">#REF!</definedName>
    <definedName name="RelayPoints">#REF!</definedName>
    <definedName name="RunData">#REF!</definedName>
    <definedName name="ScoreType">#REF!</definedName>
    <definedName name="ScoreValues">#REF!</definedName>
    <definedName name="SECNAME">#REF!</definedName>
    <definedName name="SecondaryAwards">#REF!</definedName>
    <definedName name="SelectMessage">#REF!</definedName>
    <definedName name="SprintData">#REF!</definedName>
    <definedName name="teamnames">#REF!</definedName>
    <definedName name="teamscores">#REF!</definedName>
    <definedName name="ThrowData">#REF!</definedName>
    <definedName name="TotalAthletes">#REF!</definedName>
    <definedName name="TypeMessage">#REF!</definedName>
    <definedName name="UKABoysAwards">#REF!</definedName>
    <definedName name="UKAGirlsAward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27" i="28" l="1" a="1"/>
  <c r="AA27" i="28" s="1"/>
  <c r="AA10" i="28" a="1"/>
  <c r="AA10" i="28" s="1"/>
  <c r="AA22" i="28" a="1"/>
  <c r="AA22" i="28" s="1"/>
  <c r="AA8" i="28" a="1"/>
  <c r="AA8" i="28" s="1"/>
  <c r="AA15" i="28" a="1"/>
  <c r="AA15" i="28" s="1"/>
  <c r="AA11" i="28" a="1"/>
  <c r="AA11" i="28" s="1"/>
  <c r="AA19" i="28" a="1"/>
  <c r="AA19" i="28" s="1"/>
  <c r="AA17" i="28" a="1"/>
  <c r="AA17" i="28" s="1"/>
  <c r="AA18" i="28" a="1"/>
  <c r="AA18" i="28" s="1"/>
  <c r="V13" i="28"/>
  <c r="V16" i="28"/>
  <c r="V36" i="28"/>
  <c r="V25" i="28"/>
  <c r="V29" i="28"/>
  <c r="V34" i="28"/>
  <c r="V24" i="28"/>
  <c r="V38" i="28"/>
  <c r="V6" i="28"/>
  <c r="V33" i="28"/>
  <c r="V39" i="28"/>
  <c r="V43" i="28"/>
  <c r="V7" i="28"/>
  <c r="V41" i="28"/>
  <c r="V28" i="28"/>
  <c r="V42" i="28"/>
  <c r="V37" i="28"/>
  <c r="V21" i="28"/>
  <c r="V14" i="28"/>
  <c r="V23" i="28"/>
  <c r="V30" i="28"/>
  <c r="V32" i="28"/>
  <c r="V31" i="28"/>
  <c r="V26" i="28"/>
  <c r="V35" i="28"/>
  <c r="V4" i="28"/>
  <c r="V12" i="28"/>
  <c r="V20" i="28"/>
  <c r="V5" i="28"/>
  <c r="V9" i="28"/>
  <c r="V27" i="28"/>
  <c r="V10" i="28"/>
  <c r="V22" i="28"/>
  <c r="V8" i="28"/>
  <c r="V15" i="28"/>
  <c r="V11" i="28"/>
  <c r="V19" i="28"/>
  <c r="V17" i="28"/>
  <c r="V18" i="28"/>
  <c r="V40" i="28"/>
  <c r="V6" i="27"/>
  <c r="V24" i="27"/>
  <c r="V31" i="27"/>
  <c r="V11" i="27"/>
  <c r="V14" i="27"/>
  <c r="V16" i="27"/>
  <c r="V4" i="27"/>
  <c r="V7" i="27"/>
  <c r="V10" i="27"/>
  <c r="V12" i="27"/>
  <c r="V34" i="27"/>
  <c r="V20" i="27"/>
  <c r="V30" i="27"/>
  <c r="V27" i="27"/>
  <c r="V23" i="27"/>
  <c r="V22" i="27"/>
  <c r="V25" i="27"/>
  <c r="V5" i="27"/>
  <c r="V41" i="27"/>
  <c r="V49" i="27"/>
  <c r="V47" i="27"/>
  <c r="V15" i="27"/>
  <c r="V37" i="27"/>
  <c r="V42" i="27"/>
  <c r="V33" i="27"/>
  <c r="V21" i="27"/>
  <c r="V8" i="27"/>
  <c r="V38" i="27"/>
  <c r="V29" i="27"/>
  <c r="V13" i="27"/>
  <c r="V39" i="27"/>
  <c r="V35" i="27"/>
  <c r="V26" i="27"/>
  <c r="V43" i="27"/>
  <c r="V44" i="27"/>
  <c r="V17" i="27"/>
  <c r="V9" i="27"/>
  <c r="V46" i="27"/>
  <c r="V28" i="27"/>
  <c r="V40" i="27"/>
  <c r="V45" i="27"/>
  <c r="V50" i="27"/>
  <c r="V36" i="27"/>
  <c r="V48" i="27"/>
  <c r="V18" i="27"/>
  <c r="V32" i="27"/>
  <c r="V19" i="27"/>
  <c r="AA45" i="27" a="1"/>
  <c r="AA45" i="27" s="1"/>
  <c r="AA50" i="27" a="1"/>
  <c r="AA50" i="27" s="1"/>
  <c r="AA36" i="27" a="1"/>
  <c r="AA36" i="27" s="1"/>
  <c r="AA48" i="27" a="1"/>
  <c r="AA48" i="27" s="1"/>
  <c r="AA18" i="27" a="1"/>
  <c r="AA18" i="27" s="1"/>
  <c r="AA32" i="27" a="1"/>
  <c r="AA32" i="27"/>
  <c r="AF49" i="27"/>
  <c r="T22" i="27" a="1"/>
  <c r="T22" i="27" s="1"/>
  <c r="T6" i="27" a="1"/>
  <c r="T6" i="27" s="1"/>
  <c r="T14" i="27" a="1"/>
  <c r="T14" i="27" s="1"/>
  <c r="T7" i="27" a="1"/>
  <c r="T7" i="27"/>
  <c r="T5" i="27" a="1"/>
  <c r="T5" i="27" s="1"/>
  <c r="T15" i="27" a="1"/>
  <c r="T15" i="27" s="1"/>
  <c r="O9" i="27"/>
  <c r="O34" i="27"/>
  <c r="O35" i="27"/>
  <c r="O27" i="27"/>
  <c r="O18" i="27"/>
  <c r="O16" i="27"/>
  <c r="O37" i="27"/>
  <c r="O24" i="27"/>
  <c r="O43" i="27"/>
  <c r="O26" i="27"/>
  <c r="O31" i="27"/>
  <c r="O39" i="27"/>
  <c r="O49" i="27"/>
  <c r="O50" i="27"/>
  <c r="O48" i="27"/>
  <c r="O12" i="27"/>
  <c r="O38" i="27"/>
  <c r="O41" i="27"/>
  <c r="O28" i="27"/>
  <c r="O30" i="27"/>
  <c r="O13" i="27"/>
  <c r="O40" i="27"/>
  <c r="O19" i="27"/>
  <c r="O17" i="27"/>
  <c r="O32" i="27"/>
  <c r="O29" i="27"/>
  <c r="O42" i="27"/>
  <c r="O46" i="27"/>
  <c r="O36" i="27"/>
  <c r="O44" i="27"/>
  <c r="O11" i="27"/>
  <c r="O21" i="27"/>
  <c r="O10" i="27"/>
  <c r="O25" i="27"/>
  <c r="O33" i="27"/>
  <c r="O45" i="27"/>
  <c r="O47" i="27"/>
  <c r="O20" i="27"/>
  <c r="O4" i="27"/>
  <c r="O8" i="27"/>
  <c r="O22" i="27"/>
  <c r="O6" i="27"/>
  <c r="O14" i="27"/>
  <c r="O7" i="27"/>
  <c r="O5" i="27"/>
  <c r="O15" i="27"/>
  <c r="O23" i="27"/>
  <c r="AF43" i="27"/>
  <c r="AF32" i="27"/>
  <c r="T16" i="28" a="1"/>
  <c r="T16" i="28" s="1"/>
  <c r="T12" i="28" a="1"/>
  <c r="T12" i="28" s="1"/>
  <c r="T37" i="28" a="1"/>
  <c r="T37" i="28" s="1"/>
  <c r="T25" i="28" a="1"/>
  <c r="T25" i="28" s="1"/>
  <c r="T28" i="28" a="1"/>
  <c r="T28" i="28" s="1"/>
  <c r="T13" i="28" a="1"/>
  <c r="T13" i="28" s="1"/>
  <c r="T8" i="28" a="1"/>
  <c r="T8" i="28" s="1"/>
  <c r="T17" i="28" a="1"/>
  <c r="T17" i="28" s="1"/>
  <c r="T6" i="28" a="1"/>
  <c r="T6" i="28" s="1"/>
  <c r="O5" i="28"/>
  <c r="O22" i="28"/>
  <c r="O15" i="28"/>
  <c r="O11" i="28"/>
  <c r="O29" i="28"/>
  <c r="O27" i="28"/>
  <c r="O33" i="28"/>
  <c r="O43" i="28"/>
  <c r="O4" i="28"/>
  <c r="O38" i="28"/>
  <c r="O18" i="28"/>
  <c r="O35" i="28"/>
  <c r="O21" i="28"/>
  <c r="O14" i="28"/>
  <c r="O23" i="28"/>
  <c r="O19" i="28"/>
  <c r="O30" i="28"/>
  <c r="O32" i="28"/>
  <c r="O26" i="28"/>
  <c r="O41" i="28"/>
  <c r="O7" i="28"/>
  <c r="O20" i="28"/>
  <c r="O34" i="28"/>
  <c r="O36" i="28"/>
  <c r="O42" i="28"/>
  <c r="O31" i="28"/>
  <c r="O10" i="28"/>
  <c r="O24" i="28"/>
  <c r="O39" i="28"/>
  <c r="O40" i="28"/>
  <c r="O16" i="28"/>
  <c r="O12" i="28"/>
  <c r="O37" i="28"/>
  <c r="O25" i="28"/>
  <c r="O28" i="28"/>
  <c r="O13" i="28"/>
  <c r="O8" i="28"/>
  <c r="O17" i="28"/>
  <c r="O6" i="28"/>
  <c r="O9" i="28"/>
  <c r="AF8" i="28"/>
  <c r="AF18" i="28"/>
  <c r="AF36" i="28"/>
  <c r="AF42" i="28"/>
  <c r="D38" i="20" s="1"/>
  <c r="AF41" i="28"/>
  <c r="AF13" i="28"/>
  <c r="M23" i="28" a="1"/>
  <c r="M23" i="28" s="1"/>
  <c r="M24" i="28" a="1"/>
  <c r="M24" i="28"/>
  <c r="M25" i="28" a="1"/>
  <c r="M25" i="28" s="1"/>
  <c r="M29" i="28" a="1"/>
  <c r="M29" i="28"/>
  <c r="M31" i="28" a="1"/>
  <c r="M31" i="28" s="1"/>
  <c r="M33" i="28" a="1"/>
  <c r="M33" i="28"/>
  <c r="M34" i="28" a="1"/>
  <c r="M34" i="28" s="1"/>
  <c r="M41" i="28" a="1"/>
  <c r="M41" i="28" s="1"/>
  <c r="M42" i="28" a="1"/>
  <c r="M42" i="28" s="1"/>
  <c r="H8" i="28"/>
  <c r="H9" i="28"/>
  <c r="H10" i="28"/>
  <c r="H11" i="28"/>
  <c r="H12" i="28"/>
  <c r="H14" i="28"/>
  <c r="H18" i="28"/>
  <c r="H26" i="28"/>
  <c r="H27" i="28"/>
  <c r="H28" i="28"/>
  <c r="H30" i="28"/>
  <c r="H32" i="28"/>
  <c r="H35" i="28"/>
  <c r="H36" i="28"/>
  <c r="H37" i="28"/>
  <c r="H38" i="28"/>
  <c r="H39" i="28"/>
  <c r="H40" i="28"/>
  <c r="H43" i="28"/>
  <c r="H4" i="28"/>
  <c r="H5" i="28"/>
  <c r="H6" i="28"/>
  <c r="H13" i="28"/>
  <c r="H15" i="28"/>
  <c r="H16" i="28"/>
  <c r="H17" i="28"/>
  <c r="H19" i="28"/>
  <c r="H20" i="28"/>
  <c r="H21" i="28"/>
  <c r="H22" i="28"/>
  <c r="H23" i="28"/>
  <c r="H24" i="28"/>
  <c r="H25" i="28"/>
  <c r="H29" i="28"/>
  <c r="H31" i="28"/>
  <c r="H33" i="28"/>
  <c r="H34" i="28"/>
  <c r="H41" i="28"/>
  <c r="H42" i="28"/>
  <c r="H7" i="28"/>
  <c r="AF26" i="28"/>
  <c r="D46" i="20" s="1"/>
  <c r="AF12" i="28"/>
  <c r="AF23" i="28"/>
  <c r="M45" i="27" a="1"/>
  <c r="M45" i="27" s="1"/>
  <c r="M46" i="27" a="1"/>
  <c r="M46" i="27" s="1"/>
  <c r="M47" i="27" a="1"/>
  <c r="M47" i="27" s="1"/>
  <c r="M48" i="27" a="1"/>
  <c r="M48" i="27"/>
  <c r="M49" i="27" a="1"/>
  <c r="M49" i="27" s="1"/>
  <c r="M50" i="27" a="1"/>
  <c r="M50" i="27" s="1"/>
  <c r="H5" i="27"/>
  <c r="H6" i="27"/>
  <c r="H9" i="27"/>
  <c r="H10" i="27"/>
  <c r="H13" i="27"/>
  <c r="H17" i="27"/>
  <c r="H18" i="27"/>
  <c r="H19" i="27"/>
  <c r="H22" i="27"/>
  <c r="H28" i="27"/>
  <c r="H29" i="27"/>
  <c r="H30" i="27"/>
  <c r="H31" i="27"/>
  <c r="H32" i="27"/>
  <c r="H33" i="27"/>
  <c r="H34" i="27"/>
  <c r="H35" i="27"/>
  <c r="H37" i="27"/>
  <c r="H41" i="27"/>
  <c r="H42" i="27"/>
  <c r="H44" i="27"/>
  <c r="H7" i="27"/>
  <c r="H8" i="27"/>
  <c r="H11" i="27"/>
  <c r="H12" i="27"/>
  <c r="H14" i="27"/>
  <c r="H15" i="27"/>
  <c r="H16" i="27"/>
  <c r="H20" i="27"/>
  <c r="H21" i="27"/>
  <c r="H23" i="27"/>
  <c r="H24" i="27"/>
  <c r="H25" i="27"/>
  <c r="H26" i="27"/>
  <c r="H27" i="27"/>
  <c r="H36" i="27"/>
  <c r="H38" i="27"/>
  <c r="H39" i="27"/>
  <c r="H40" i="27"/>
  <c r="H43" i="27"/>
  <c r="H45" i="27"/>
  <c r="H46" i="27"/>
  <c r="H47" i="27"/>
  <c r="H48" i="27"/>
  <c r="H49" i="27"/>
  <c r="H50" i="27"/>
  <c r="H4" i="27"/>
  <c r="AF39" i="27"/>
  <c r="AG39" i="27" a="1"/>
  <c r="AG39" i="27"/>
  <c r="AF28" i="27"/>
  <c r="AG28" i="27" a="1"/>
  <c r="AG28" i="27" s="1"/>
  <c r="AG43" i="27" a="1"/>
  <c r="AG43" i="27" s="1"/>
  <c r="AG32" i="27" a="1"/>
  <c r="AG32" i="27" s="1"/>
  <c r="AF41" i="27"/>
  <c r="AG41" i="27" a="1"/>
  <c r="AG41" i="27" s="1"/>
  <c r="AG49" i="27" a="1"/>
  <c r="AG49" i="27" s="1"/>
  <c r="A5" i="27"/>
  <c r="A11" i="27"/>
  <c r="A17" i="27"/>
  <c r="A19" i="27"/>
  <c r="A22" i="27"/>
  <c r="A35" i="27"/>
  <c r="A7" i="27"/>
  <c r="A12" i="27"/>
  <c r="A20" i="27"/>
  <c r="A23" i="27"/>
  <c r="A44" i="27"/>
  <c r="A47" i="27"/>
  <c r="A8" i="27"/>
  <c r="A13" i="27"/>
  <c r="A24" i="27"/>
  <c r="A26" i="27"/>
  <c r="A32" i="27"/>
  <c r="A43" i="27"/>
  <c r="A21" i="27"/>
  <c r="A28" i="27"/>
  <c r="A39" i="27"/>
  <c r="A41" i="27"/>
  <c r="A46" i="27"/>
  <c r="A50" i="27"/>
  <c r="A14" i="27"/>
  <c r="A15" i="27"/>
  <c r="A27" i="27"/>
  <c r="A33" i="27"/>
  <c r="A38" i="27"/>
  <c r="A45" i="27"/>
  <c r="A6" i="27"/>
  <c r="A9" i="27"/>
  <c r="A16" i="27"/>
  <c r="A29" i="27"/>
  <c r="A37" i="27"/>
  <c r="A48" i="27"/>
  <c r="A4" i="27"/>
  <c r="A10" i="27"/>
  <c r="A18" i="27"/>
  <c r="A25" i="27"/>
  <c r="A40" i="27"/>
  <c r="A31" i="27"/>
  <c r="A34" i="27"/>
  <c r="A36" i="27"/>
  <c r="A42" i="27"/>
  <c r="A49" i="27"/>
  <c r="A30" i="27"/>
  <c r="F40" i="27" a="1"/>
  <c r="F40" i="27" s="1"/>
  <c r="F31" i="27" a="1"/>
  <c r="F31" i="27" s="1"/>
  <c r="F34" i="27" a="1"/>
  <c r="F34" i="27" s="1"/>
  <c r="F36" i="27" a="1"/>
  <c r="F36" i="27"/>
  <c r="F42" i="27" a="1"/>
  <c r="F42" i="27" s="1"/>
  <c r="F49" i="27" a="1"/>
  <c r="F49" i="27" s="1"/>
  <c r="AF29" i="28"/>
  <c r="D26" i="20" s="1"/>
  <c r="AG29" i="28" a="1"/>
  <c r="AG29" i="28" s="1"/>
  <c r="AG23" i="28" a="1"/>
  <c r="AG23" i="28" s="1"/>
  <c r="AG36" i="28" a="1"/>
  <c r="AG36" i="28" s="1"/>
  <c r="AG41" i="28" a="1"/>
  <c r="AG41" i="28" s="1"/>
  <c r="AF39" i="28"/>
  <c r="AG39" i="28" a="1"/>
  <c r="AG39" i="28" s="1"/>
  <c r="AF38" i="28"/>
  <c r="AG38" i="28" a="1"/>
  <c r="AG38" i="28" s="1"/>
  <c r="AG42" i="28" a="1"/>
  <c r="AG42" i="28" s="1"/>
  <c r="AF40" i="28"/>
  <c r="D36" i="20" s="1"/>
  <c r="AG40" i="28" a="1"/>
  <c r="AG40" i="28"/>
  <c r="AF43" i="28"/>
  <c r="AG43" i="28" a="1"/>
  <c r="AG43" i="28" s="1"/>
  <c r="A6" i="28"/>
  <c r="A10" i="28"/>
  <c r="A15" i="28"/>
  <c r="A22" i="28"/>
  <c r="A26" i="28"/>
  <c r="A29" i="28"/>
  <c r="A7" i="28"/>
  <c r="A11" i="28"/>
  <c r="A14" i="28"/>
  <c r="A17" i="28"/>
  <c r="A18" i="28"/>
  <c r="A19" i="28"/>
  <c r="A4" i="28"/>
  <c r="A8" i="28"/>
  <c r="A30" i="28"/>
  <c r="A37" i="28"/>
  <c r="A39" i="28"/>
  <c r="A40" i="28"/>
  <c r="A5" i="28"/>
  <c r="A9" i="28"/>
  <c r="A12" i="28"/>
  <c r="A27" i="28"/>
  <c r="A28" i="28"/>
  <c r="A36" i="28"/>
  <c r="A13" i="28"/>
  <c r="A20" i="28"/>
  <c r="A23" i="28"/>
  <c r="A25" i="28"/>
  <c r="A34" i="28"/>
  <c r="A41" i="28"/>
  <c r="A21" i="28"/>
  <c r="A31" i="28"/>
  <c r="A35" i="28"/>
  <c r="A38" i="28"/>
  <c r="A42" i="28"/>
  <c r="A24" i="28"/>
  <c r="A32" i="28"/>
  <c r="A33" i="28"/>
  <c r="A43" i="28"/>
  <c r="A16" i="28"/>
  <c r="F21" i="28" a="1"/>
  <c r="F21" i="28" s="1"/>
  <c r="F31" i="28" a="1"/>
  <c r="F31" i="28" s="1"/>
  <c r="F35" i="28" a="1"/>
  <c r="F35" i="28" s="1"/>
  <c r="F38" i="28" a="1"/>
  <c r="F38" i="28" s="1"/>
  <c r="F42" i="28" a="1"/>
  <c r="F42" i="28" s="1"/>
  <c r="F24" i="28" a="1"/>
  <c r="F24" i="28" s="1"/>
  <c r="F32" i="28" a="1"/>
  <c r="F32" i="28" s="1"/>
  <c r="F33" i="28" a="1"/>
  <c r="F33" i="28" s="1"/>
  <c r="F43" i="28" a="1"/>
  <c r="F43" i="28" s="1"/>
  <c r="I31" i="6"/>
  <c r="I30" i="6"/>
  <c r="I29" i="6"/>
  <c r="I28" i="6"/>
  <c r="I27" i="6"/>
  <c r="I26" i="6"/>
  <c r="I25" i="6"/>
  <c r="I11" i="6"/>
  <c r="J11" i="6"/>
  <c r="I12" i="6"/>
  <c r="J12" i="6"/>
  <c r="I13" i="6"/>
  <c r="J13" i="6"/>
  <c r="I14" i="6"/>
  <c r="J14" i="6"/>
  <c r="I15" i="6"/>
  <c r="J15" i="6"/>
  <c r="I16" i="6"/>
  <c r="J16" i="6"/>
  <c r="I17" i="6"/>
  <c r="J17" i="6"/>
  <c r="I18" i="6"/>
  <c r="J18" i="6"/>
  <c r="I19" i="6"/>
  <c r="J19" i="6"/>
  <c r="J10" i="6"/>
  <c r="I10" i="6"/>
  <c r="F5" i="22" a="1"/>
  <c r="F5" i="22" s="1"/>
  <c r="F6" i="22" a="1"/>
  <c r="F6" i="22" s="1"/>
  <c r="F7" i="22" a="1"/>
  <c r="F7" i="22" s="1"/>
  <c r="F8" i="22" a="1"/>
  <c r="F8" i="22" s="1"/>
  <c r="F9" i="22" a="1"/>
  <c r="F9" i="22" s="1"/>
  <c r="F10" i="22" a="1"/>
  <c r="F10" i="22" s="1"/>
  <c r="F11" i="22" a="1"/>
  <c r="F11" i="22" s="1"/>
  <c r="F12" i="22" a="1"/>
  <c r="F12" i="22" s="1"/>
  <c r="F13" i="22" a="1"/>
  <c r="F13" i="22" s="1"/>
  <c r="F14" i="22" a="1"/>
  <c r="F14" i="22" s="1"/>
  <c r="F15" i="22" a="1"/>
  <c r="F15" i="22" s="1"/>
  <c r="F16" i="22" a="1"/>
  <c r="F16" i="22"/>
  <c r="F17" i="22" a="1"/>
  <c r="F17" i="22" s="1"/>
  <c r="F18" i="22" a="1"/>
  <c r="F18" i="22" s="1"/>
  <c r="F19" i="22" a="1"/>
  <c r="F19" i="22" s="1"/>
  <c r="F20" i="22" a="1"/>
  <c r="F20" i="22"/>
  <c r="F21" i="22" a="1"/>
  <c r="F21" i="22" s="1"/>
  <c r="F22" i="22" a="1"/>
  <c r="F22" i="22" s="1"/>
  <c r="F23" i="22" a="1"/>
  <c r="F23" i="22" s="1"/>
  <c r="F24" i="22" a="1"/>
  <c r="F24" i="22"/>
  <c r="F25" i="22" a="1"/>
  <c r="F25" i="22" s="1"/>
  <c r="F26" i="22" a="1"/>
  <c r="F26" i="22" s="1"/>
  <c r="F27" i="22" a="1"/>
  <c r="F27" i="22" s="1"/>
  <c r="F28" i="22" a="1"/>
  <c r="F28" i="22"/>
  <c r="F29" i="22" a="1"/>
  <c r="F29" i="22" s="1"/>
  <c r="F30" i="22" a="1"/>
  <c r="F30" i="22" s="1"/>
  <c r="F31" i="22" a="1"/>
  <c r="F31" i="22" s="1"/>
  <c r="F32" i="22" a="1"/>
  <c r="F32" i="22" s="1"/>
  <c r="F33" i="22" a="1"/>
  <c r="F33" i="22" s="1"/>
  <c r="F34" i="22" a="1"/>
  <c r="F34" i="22" s="1"/>
  <c r="F35" i="22" a="1"/>
  <c r="F35" i="22" s="1"/>
  <c r="F36" i="22" a="1"/>
  <c r="F36" i="22" s="1"/>
  <c r="F37" i="22" a="1"/>
  <c r="F37" i="22" s="1"/>
  <c r="F4" i="22" a="1"/>
  <c r="F4" i="22" s="1"/>
  <c r="M5" i="22" a="1"/>
  <c r="M5" i="22"/>
  <c r="M6" i="22" a="1"/>
  <c r="M6" i="22" s="1"/>
  <c r="M7" i="22" a="1"/>
  <c r="M7" i="22" s="1"/>
  <c r="M8" i="22" a="1"/>
  <c r="M8" i="22" s="1"/>
  <c r="M9" i="22" a="1"/>
  <c r="M9" i="22" s="1"/>
  <c r="M10" i="22" a="1"/>
  <c r="M10" i="22" s="1"/>
  <c r="M11" i="22" a="1"/>
  <c r="M11" i="22" s="1"/>
  <c r="M12" i="22" a="1"/>
  <c r="M12" i="22" s="1"/>
  <c r="M13" i="22" a="1"/>
  <c r="M13" i="22" s="1"/>
  <c r="M14" i="22" a="1"/>
  <c r="M14" i="22" s="1"/>
  <c r="M15" i="22" a="1"/>
  <c r="M15" i="22" s="1"/>
  <c r="M16" i="22" a="1"/>
  <c r="M16" i="22"/>
  <c r="M17" i="22" a="1"/>
  <c r="M17" i="22" s="1"/>
  <c r="M18" i="22" a="1"/>
  <c r="M18" i="22" s="1"/>
  <c r="M19" i="22" a="1"/>
  <c r="M19" i="22" s="1"/>
  <c r="M20" i="22" a="1"/>
  <c r="M20" i="22" s="1"/>
  <c r="M21" i="22" a="1"/>
  <c r="M21" i="22"/>
  <c r="M22" i="22" a="1"/>
  <c r="M22" i="22" s="1"/>
  <c r="M23" i="22" a="1"/>
  <c r="M23" i="22" s="1"/>
  <c r="M24" i="22" a="1"/>
  <c r="M24" i="22"/>
  <c r="M25" i="22" a="1"/>
  <c r="M25" i="22" s="1"/>
  <c r="M26" i="22" a="1"/>
  <c r="M26" i="22" s="1"/>
  <c r="M27" i="22" a="1"/>
  <c r="M27" i="22" s="1"/>
  <c r="M28" i="22" a="1"/>
  <c r="M28" i="22" s="1"/>
  <c r="M29" i="22" a="1"/>
  <c r="M29" i="22"/>
  <c r="M30" i="22" a="1"/>
  <c r="M30" i="22" s="1"/>
  <c r="M31" i="22" a="1"/>
  <c r="M31" i="22" s="1"/>
  <c r="M32" i="22" a="1"/>
  <c r="M32" i="22"/>
  <c r="M33" i="22" a="1"/>
  <c r="M33" i="22" s="1"/>
  <c r="M34" i="22" a="1"/>
  <c r="M34" i="22" s="1"/>
  <c r="M35" i="22" a="1"/>
  <c r="M35" i="22" s="1"/>
  <c r="M36" i="22" a="1"/>
  <c r="M36" i="22" s="1"/>
  <c r="M37" i="22" a="1"/>
  <c r="M37" i="22"/>
  <c r="M4" i="22" a="1"/>
  <c r="M4" i="22" s="1"/>
  <c r="T5" i="22" a="1"/>
  <c r="T5" i="22" s="1"/>
  <c r="T6" i="22" a="1"/>
  <c r="T6" i="22" s="1"/>
  <c r="T7" i="22" a="1"/>
  <c r="T7" i="22" s="1"/>
  <c r="T8" i="22" a="1"/>
  <c r="T8" i="22" s="1"/>
  <c r="T9" i="22" a="1"/>
  <c r="T9" i="22" s="1"/>
  <c r="T10" i="22" a="1"/>
  <c r="T10" i="22" s="1"/>
  <c r="T11" i="22" a="1"/>
  <c r="T11" i="22" s="1"/>
  <c r="T12" i="22" a="1"/>
  <c r="T12" i="22"/>
  <c r="T13" i="22" a="1"/>
  <c r="T13" i="22" s="1"/>
  <c r="T14" i="22" a="1"/>
  <c r="T14" i="22"/>
  <c r="T15" i="22" a="1"/>
  <c r="T15" i="22" s="1"/>
  <c r="T16" i="22" a="1"/>
  <c r="T16" i="22" s="1"/>
  <c r="T17" i="22" a="1"/>
  <c r="T17" i="22" s="1"/>
  <c r="T18" i="22" a="1"/>
  <c r="T18" i="22"/>
  <c r="T19" i="22" a="1"/>
  <c r="T19" i="22" s="1"/>
  <c r="T20" i="22" a="1"/>
  <c r="T20" i="22" s="1"/>
  <c r="T21" i="22" a="1"/>
  <c r="T21" i="22" s="1"/>
  <c r="T22" i="22" a="1"/>
  <c r="T22" i="22" s="1"/>
  <c r="T23" i="22" a="1"/>
  <c r="T23" i="22"/>
  <c r="T24" i="22" a="1"/>
  <c r="T24" i="22" s="1"/>
  <c r="T25" i="22" a="1"/>
  <c r="T25" i="22" s="1"/>
  <c r="T26" i="22" a="1"/>
  <c r="T26" i="22" s="1"/>
  <c r="T27" i="22" a="1"/>
  <c r="T27" i="22"/>
  <c r="T28" i="22" a="1"/>
  <c r="T28" i="22"/>
  <c r="T29" i="22" a="1"/>
  <c r="T29" i="22" s="1"/>
  <c r="T30" i="22" a="1"/>
  <c r="T30" i="22" s="1"/>
  <c r="T31" i="22" a="1"/>
  <c r="T31" i="22" s="1"/>
  <c r="T32" i="22" a="1"/>
  <c r="T32" i="22" s="1"/>
  <c r="T33" i="22" a="1"/>
  <c r="T33" i="22" s="1"/>
  <c r="T34" i="22" a="1"/>
  <c r="T34" i="22" s="1"/>
  <c r="T35" i="22" a="1"/>
  <c r="T35" i="22" s="1"/>
  <c r="T36" i="22" a="1"/>
  <c r="T36" i="22" s="1"/>
  <c r="T37" i="22" a="1"/>
  <c r="T37" i="22" s="1"/>
  <c r="T4" i="22" a="1"/>
  <c r="T4" i="22" s="1"/>
  <c r="AA5" i="22" a="1"/>
  <c r="AA5" i="22" s="1"/>
  <c r="AA6" i="22" a="1"/>
  <c r="AA6" i="22" s="1"/>
  <c r="AA7" i="22" a="1"/>
  <c r="AA7" i="22" s="1"/>
  <c r="AA8" i="22" a="1"/>
  <c r="AA8" i="22" s="1"/>
  <c r="AA9" i="22" a="1"/>
  <c r="AA9" i="22" s="1"/>
  <c r="AA10" i="22" a="1"/>
  <c r="AA10" i="22" s="1"/>
  <c r="AA11" i="22" a="1"/>
  <c r="AA11" i="22" s="1"/>
  <c r="AA12" i="22" a="1"/>
  <c r="AA12" i="22" s="1"/>
  <c r="AA13" i="22" a="1"/>
  <c r="AA13" i="22" s="1"/>
  <c r="AA14" i="22" a="1"/>
  <c r="AA14" i="22" s="1"/>
  <c r="AA15" i="22" a="1"/>
  <c r="AA15" i="22"/>
  <c r="AA16" i="22" a="1"/>
  <c r="AA16" i="22" s="1"/>
  <c r="AA17" i="22" a="1"/>
  <c r="AA17" i="22" s="1"/>
  <c r="AA18" i="22" a="1"/>
  <c r="AA18" i="22" s="1"/>
  <c r="AA19" i="22" a="1"/>
  <c r="AA19" i="22" s="1"/>
  <c r="AA20" i="22" a="1"/>
  <c r="AA20" i="22"/>
  <c r="AA21" i="22" a="1"/>
  <c r="AA21" i="22" s="1"/>
  <c r="AA22" i="22" a="1"/>
  <c r="AA22" i="22" s="1"/>
  <c r="AA23" i="22" a="1"/>
  <c r="AA23" i="22" s="1"/>
  <c r="AA24" i="22" a="1"/>
  <c r="AA24" i="22" s="1"/>
  <c r="AA25" i="22" a="1"/>
  <c r="AA25" i="22" s="1"/>
  <c r="AA26" i="22" a="1"/>
  <c r="AA26" i="22" s="1"/>
  <c r="AA27" i="22" a="1"/>
  <c r="AA27" i="22" s="1"/>
  <c r="AA28" i="22" a="1"/>
  <c r="AA28" i="22" s="1"/>
  <c r="AA29" i="22" a="1"/>
  <c r="AA29" i="22" s="1"/>
  <c r="AA30" i="22" a="1"/>
  <c r="AA30" i="22" s="1"/>
  <c r="AA31" i="22" a="1"/>
  <c r="AA31" i="22"/>
  <c r="AA32" i="22" a="1"/>
  <c r="AA32" i="22" s="1"/>
  <c r="AA33" i="22" a="1"/>
  <c r="AA33" i="22" s="1"/>
  <c r="AA34" i="22" a="1"/>
  <c r="AA34" i="22" s="1"/>
  <c r="AA35" i="22" a="1"/>
  <c r="AA35" i="22" s="1"/>
  <c r="AA36" i="22" a="1"/>
  <c r="AA36" i="22"/>
  <c r="AA37" i="22" a="1"/>
  <c r="AA37" i="22" s="1"/>
  <c r="AA4" i="22" a="1"/>
  <c r="AA4" i="22"/>
  <c r="AG5" i="22" a="1"/>
  <c r="AG5" i="22"/>
  <c r="AG6" i="22" a="1"/>
  <c r="AG6" i="22" s="1"/>
  <c r="AG7" i="22" a="1"/>
  <c r="AG7" i="22"/>
  <c r="AG8" i="22" a="1"/>
  <c r="AG8" i="22"/>
  <c r="AG9" i="22" a="1"/>
  <c r="AG9" i="22"/>
  <c r="AG10" i="22" a="1"/>
  <c r="AG10" i="22" s="1"/>
  <c r="AG11" i="22" a="1"/>
  <c r="AG11" i="22"/>
  <c r="AG12" i="22" a="1"/>
  <c r="AG12" i="22"/>
  <c r="AG13" i="22" a="1"/>
  <c r="AG13" i="22"/>
  <c r="AG14" i="22" a="1"/>
  <c r="AG14" i="22" s="1"/>
  <c r="AG15" i="22" a="1"/>
  <c r="AG15" i="22"/>
  <c r="AG16" i="22" a="1"/>
  <c r="AG16" i="22"/>
  <c r="AG17" i="22" a="1"/>
  <c r="AG17" i="22"/>
  <c r="AG18" i="22" a="1"/>
  <c r="AG18" i="22" s="1"/>
  <c r="AG19" i="22" a="1"/>
  <c r="AG19" i="22"/>
  <c r="AG20" i="22" a="1"/>
  <c r="AG20" i="22"/>
  <c r="AG21" i="22" a="1"/>
  <c r="AG21" i="22"/>
  <c r="AG22" i="22" a="1"/>
  <c r="AG22" i="22" s="1"/>
  <c r="AG23" i="22" a="1"/>
  <c r="AG23" i="22"/>
  <c r="AG24" i="22" a="1"/>
  <c r="AG24" i="22"/>
  <c r="AG25" i="22" a="1"/>
  <c r="AG25" i="22"/>
  <c r="AG26" i="22" a="1"/>
  <c r="AG26" i="22" s="1"/>
  <c r="AG27" i="22" a="1"/>
  <c r="AG27" i="22"/>
  <c r="AG28" i="22" a="1"/>
  <c r="AG28" i="22"/>
  <c r="AG29" i="22" a="1"/>
  <c r="AG29" i="22"/>
  <c r="AG30" i="22" a="1"/>
  <c r="AG30" i="22" s="1"/>
  <c r="AG31" i="22" a="1"/>
  <c r="AG31" i="22"/>
  <c r="AG32" i="22" a="1"/>
  <c r="AG32" i="22"/>
  <c r="AG33" i="22" a="1"/>
  <c r="AG33" i="22"/>
  <c r="AG34" i="22" a="1"/>
  <c r="AG34" i="22" s="1"/>
  <c r="AG35" i="22" a="1"/>
  <c r="AG35" i="22"/>
  <c r="AG36" i="22" a="1"/>
  <c r="AG36" i="22"/>
  <c r="AG37" i="22" a="1"/>
  <c r="AG37" i="22"/>
  <c r="AG4" i="22"/>
  <c r="AG4" i="22" a="1"/>
  <c r="F5" i="23" a="1"/>
  <c r="F5" i="23" s="1"/>
  <c r="F6" i="23" a="1"/>
  <c r="F6" i="23" s="1"/>
  <c r="F7" i="23" a="1"/>
  <c r="F7" i="23" s="1"/>
  <c r="F8" i="23" a="1"/>
  <c r="F8" i="23"/>
  <c r="F9" i="23" a="1"/>
  <c r="F9" i="23" s="1"/>
  <c r="F10" i="23" a="1"/>
  <c r="F10" i="23" s="1"/>
  <c r="F11" i="23" a="1"/>
  <c r="F11" i="23" s="1"/>
  <c r="F12" i="23" a="1"/>
  <c r="F12" i="23" s="1"/>
  <c r="F13" i="23" a="1"/>
  <c r="F13" i="23" s="1"/>
  <c r="F14" i="23" a="1"/>
  <c r="F14" i="23" s="1"/>
  <c r="F15" i="23" a="1"/>
  <c r="F15" i="23"/>
  <c r="F16" i="23" a="1"/>
  <c r="F16" i="23" s="1"/>
  <c r="F17" i="23" a="1"/>
  <c r="F17" i="23" s="1"/>
  <c r="F18" i="23" a="1"/>
  <c r="F18" i="23" s="1"/>
  <c r="F19" i="23" a="1"/>
  <c r="F19" i="23"/>
  <c r="F20" i="23" a="1"/>
  <c r="F20" i="23"/>
  <c r="F21" i="23" a="1"/>
  <c r="F21" i="23" s="1"/>
  <c r="F22" i="23" a="1"/>
  <c r="F22" i="23" s="1"/>
  <c r="F23" i="23" a="1"/>
  <c r="F23" i="23" s="1"/>
  <c r="F24" i="23" a="1"/>
  <c r="F24" i="23"/>
  <c r="F25" i="23" a="1"/>
  <c r="F25" i="23" s="1"/>
  <c r="F26" i="23" a="1"/>
  <c r="F26" i="23" s="1"/>
  <c r="F27" i="23" a="1"/>
  <c r="F27" i="23" s="1"/>
  <c r="F28" i="23" a="1"/>
  <c r="F28" i="23" s="1"/>
  <c r="F29" i="23" a="1"/>
  <c r="F29" i="23" s="1"/>
  <c r="F30" i="23" a="1"/>
  <c r="F30" i="23" s="1"/>
  <c r="F31" i="23" a="1"/>
  <c r="F31" i="23"/>
  <c r="F32" i="23" a="1"/>
  <c r="F32" i="23" s="1"/>
  <c r="F33" i="23" a="1"/>
  <c r="F33" i="23" s="1"/>
  <c r="F34" i="23" a="1"/>
  <c r="F34" i="23" s="1"/>
  <c r="F35" i="23" a="1"/>
  <c r="F35" i="23"/>
  <c r="F36" i="23" a="1"/>
  <c r="F36" i="23"/>
  <c r="F37" i="23" a="1"/>
  <c r="F37" i="23" s="1"/>
  <c r="F4" i="23" a="1"/>
  <c r="F4" i="23" s="1"/>
  <c r="M5" i="23" a="1"/>
  <c r="M5" i="23" s="1"/>
  <c r="M6" i="23" a="1"/>
  <c r="M6" i="23" s="1"/>
  <c r="M7" i="23" a="1"/>
  <c r="M7" i="23" s="1"/>
  <c r="M8" i="23" a="1"/>
  <c r="M8" i="23"/>
  <c r="M9" i="23" a="1"/>
  <c r="M9" i="23" s="1"/>
  <c r="M10" i="23" a="1"/>
  <c r="M10" i="23" s="1"/>
  <c r="M11" i="23" a="1"/>
  <c r="M11" i="23" s="1"/>
  <c r="M12" i="23" a="1"/>
  <c r="M12" i="23" s="1"/>
  <c r="M13" i="23" a="1"/>
  <c r="M13" i="23" s="1"/>
  <c r="M14" i="23" a="1"/>
  <c r="M14" i="23" s="1"/>
  <c r="M15" i="23" a="1"/>
  <c r="M15" i="23" s="1"/>
  <c r="M16" i="23" a="1"/>
  <c r="M16" i="23"/>
  <c r="M17" i="23" a="1"/>
  <c r="M17" i="23" s="1"/>
  <c r="M18" i="23" a="1"/>
  <c r="M18" i="23" s="1"/>
  <c r="M19" i="23" a="1"/>
  <c r="M19" i="23" s="1"/>
  <c r="M20" i="23" a="1"/>
  <c r="M20" i="23"/>
  <c r="M21" i="23" a="1"/>
  <c r="M21" i="23" s="1"/>
  <c r="M22" i="23" a="1"/>
  <c r="M22" i="23" s="1"/>
  <c r="M23" i="23" a="1"/>
  <c r="M23" i="23" s="1"/>
  <c r="M24" i="23" a="1"/>
  <c r="M24" i="23"/>
  <c r="M25" i="23" a="1"/>
  <c r="M25" i="23" s="1"/>
  <c r="M26" i="23" a="1"/>
  <c r="M26" i="23" s="1"/>
  <c r="M27" i="23" a="1"/>
  <c r="M27" i="23" s="1"/>
  <c r="M28" i="23" a="1"/>
  <c r="M28" i="23" s="1"/>
  <c r="M29" i="23" a="1"/>
  <c r="M29" i="23" s="1"/>
  <c r="M30" i="23" a="1"/>
  <c r="M30" i="23" s="1"/>
  <c r="M31" i="23" a="1"/>
  <c r="M31" i="23" s="1"/>
  <c r="M32" i="23" a="1"/>
  <c r="M32" i="23"/>
  <c r="M33" i="23" a="1"/>
  <c r="M33" i="23" s="1"/>
  <c r="M34" i="23" a="1"/>
  <c r="M34" i="23" s="1"/>
  <c r="M35" i="23" a="1"/>
  <c r="M35" i="23" s="1"/>
  <c r="M36" i="23" a="1"/>
  <c r="M36" i="23" s="1"/>
  <c r="M37" i="23" a="1"/>
  <c r="M37" i="23" s="1"/>
  <c r="M4" i="23" a="1"/>
  <c r="M4" i="23" s="1"/>
  <c r="T5" i="23" a="1"/>
  <c r="T5" i="23" s="1"/>
  <c r="T6" i="23" a="1"/>
  <c r="T6" i="23" s="1"/>
  <c r="T7" i="23" a="1"/>
  <c r="T7" i="23"/>
  <c r="T8" i="23" a="1"/>
  <c r="T8" i="23"/>
  <c r="T9" i="23" a="1"/>
  <c r="T9" i="23" s="1"/>
  <c r="T10" i="23" a="1"/>
  <c r="T10" i="23" s="1"/>
  <c r="T11" i="23" a="1"/>
  <c r="T11" i="23" s="1"/>
  <c r="T12" i="23" a="1"/>
  <c r="T12" i="23"/>
  <c r="T13" i="23" a="1"/>
  <c r="T13" i="23" s="1"/>
  <c r="T14" i="23" a="1"/>
  <c r="T14" i="23" s="1"/>
  <c r="T15" i="23" a="1"/>
  <c r="T15" i="23" s="1"/>
  <c r="T16" i="23" a="1"/>
  <c r="T16" i="23" s="1"/>
  <c r="T17" i="23" a="1"/>
  <c r="T17" i="23" s="1"/>
  <c r="T18" i="23" a="1"/>
  <c r="T18" i="23" s="1"/>
  <c r="T19" i="23" a="1"/>
  <c r="T19" i="23"/>
  <c r="T20" i="23" a="1"/>
  <c r="T20" i="23" s="1"/>
  <c r="T21" i="23" a="1"/>
  <c r="T21" i="23" s="1"/>
  <c r="T22" i="23" a="1"/>
  <c r="T22" i="23" s="1"/>
  <c r="T23" i="23" a="1"/>
  <c r="T23" i="23"/>
  <c r="T24" i="23" a="1"/>
  <c r="T24" i="23"/>
  <c r="T25" i="23" a="1"/>
  <c r="T25" i="23" s="1"/>
  <c r="T26" i="23" a="1"/>
  <c r="T26" i="23" s="1"/>
  <c r="T27" i="23" a="1"/>
  <c r="T27" i="23" s="1"/>
  <c r="T28" i="23" a="1"/>
  <c r="T28" i="23"/>
  <c r="T29" i="23" a="1"/>
  <c r="T29" i="23" s="1"/>
  <c r="T30" i="23" a="1"/>
  <c r="T30" i="23" s="1"/>
  <c r="T31" i="23" a="1"/>
  <c r="T31" i="23" s="1"/>
  <c r="T32" i="23" a="1"/>
  <c r="T32" i="23" s="1"/>
  <c r="T33" i="23" a="1"/>
  <c r="T33" i="23" s="1"/>
  <c r="T34" i="23" a="1"/>
  <c r="T34" i="23" s="1"/>
  <c r="T35" i="23" a="1"/>
  <c r="T35" i="23" s="1"/>
  <c r="T36" i="23" a="1"/>
  <c r="T36" i="23"/>
  <c r="T37" i="23" a="1"/>
  <c r="T37" i="23" s="1"/>
  <c r="T4" i="23" a="1"/>
  <c r="T4" i="23" s="1"/>
  <c r="AF5" i="23"/>
  <c r="AF6" i="23"/>
  <c r="AF7" i="23"/>
  <c r="AF8" i="23"/>
  <c r="AF9" i="23"/>
  <c r="AF10" i="23"/>
  <c r="AF11" i="23"/>
  <c r="AF12" i="23"/>
  <c r="AF13" i="23"/>
  <c r="AF14" i="23"/>
  <c r="AF15" i="23"/>
  <c r="AF16" i="23"/>
  <c r="AF17" i="23"/>
  <c r="AF18" i="23"/>
  <c r="AF19" i="23"/>
  <c r="AF20" i="23"/>
  <c r="AF21" i="23"/>
  <c r="AF22" i="23"/>
  <c r="AF23" i="23"/>
  <c r="AF24" i="23"/>
  <c r="AF25" i="23"/>
  <c r="AF26" i="23"/>
  <c r="AF27" i="23"/>
  <c r="AF28" i="23"/>
  <c r="AF29" i="23"/>
  <c r="AF30" i="23"/>
  <c r="AF31" i="23"/>
  <c r="AF32" i="23"/>
  <c r="AF33" i="23"/>
  <c r="AF34" i="23"/>
  <c r="AF35" i="23"/>
  <c r="AF36" i="23"/>
  <c r="AF37" i="23"/>
  <c r="AF5" i="22"/>
  <c r="AF6" i="22"/>
  <c r="AF7" i="22"/>
  <c r="AF8" i="22"/>
  <c r="AF9" i="22"/>
  <c r="F5" i="20" s="1"/>
  <c r="AF10" i="22"/>
  <c r="F36" i="20" s="1"/>
  <c r="AF11" i="22"/>
  <c r="F53" i="20" s="1"/>
  <c r="AF12" i="22"/>
  <c r="F25" i="20" s="1"/>
  <c r="AF13" i="22"/>
  <c r="F44" i="20" s="1"/>
  <c r="AF14" i="22"/>
  <c r="AF15" i="22"/>
  <c r="AF16" i="22"/>
  <c r="AF17" i="22"/>
  <c r="F11" i="20" s="1"/>
  <c r="AF18" i="22"/>
  <c r="AF19" i="22"/>
  <c r="F16" i="20" s="1"/>
  <c r="AF20" i="22"/>
  <c r="F22" i="20" s="1"/>
  <c r="AF21" i="22"/>
  <c r="F33" i="20" s="1"/>
  <c r="AF22" i="22"/>
  <c r="F10" i="20" s="1"/>
  <c r="AF23" i="22"/>
  <c r="AF24" i="22"/>
  <c r="AF25" i="22"/>
  <c r="F15" i="20" s="1"/>
  <c r="AF26" i="22"/>
  <c r="F40" i="20" s="1"/>
  <c r="AF27" i="22"/>
  <c r="F32" i="20" s="1"/>
  <c r="AF28" i="22"/>
  <c r="F8" i="20" s="1"/>
  <c r="AF29" i="22"/>
  <c r="F28" i="20" s="1"/>
  <c r="AF30" i="22"/>
  <c r="F37" i="20" s="1"/>
  <c r="AF31" i="22"/>
  <c r="AF32" i="22"/>
  <c r="F17" i="20" s="1"/>
  <c r="AF33" i="22"/>
  <c r="F9" i="20" s="1"/>
  <c r="AF34" i="22"/>
  <c r="F55" i="20" s="1"/>
  <c r="AF35" i="22"/>
  <c r="F39" i="20" s="1"/>
  <c r="AF36" i="22"/>
  <c r="AF37" i="22"/>
  <c r="F7" i="20" s="1"/>
  <c r="AF4" i="22"/>
  <c r="F41" i="20" s="1"/>
  <c r="AG5" i="23" a="1"/>
  <c r="AG5" i="23" s="1"/>
  <c r="AG6" i="23" a="1"/>
  <c r="AG6" i="23" s="1"/>
  <c r="AG7" i="23" a="1"/>
  <c r="AG7" i="23" s="1"/>
  <c r="AG8" i="23" a="1"/>
  <c r="AG8" i="23" s="1"/>
  <c r="AG9" i="23" a="1"/>
  <c r="AG9" i="23" s="1"/>
  <c r="AG10" i="23" a="1"/>
  <c r="AG10" i="23" s="1"/>
  <c r="AG11" i="23" a="1"/>
  <c r="AG11" i="23"/>
  <c r="AG12" i="23" a="1"/>
  <c r="AG12" i="23" s="1"/>
  <c r="AG13" i="23" a="1"/>
  <c r="AG13" i="23" s="1"/>
  <c r="AG14" i="23" a="1"/>
  <c r="AG14" i="23" s="1"/>
  <c r="AG15" i="23" a="1"/>
  <c r="AG15" i="23"/>
  <c r="AG16" i="23" a="1"/>
  <c r="AG16" i="23"/>
  <c r="AG17" i="23" a="1"/>
  <c r="AG17" i="23" s="1"/>
  <c r="AG18" i="23" a="1"/>
  <c r="AG18" i="23" s="1"/>
  <c r="AG19" i="23" a="1"/>
  <c r="AG19" i="23" s="1"/>
  <c r="AG20" i="23" a="1"/>
  <c r="AG20" i="23"/>
  <c r="AG21" i="23" a="1"/>
  <c r="AG21" i="23" s="1"/>
  <c r="AG22" i="23" a="1"/>
  <c r="AG22" i="23" s="1"/>
  <c r="AG23" i="23" a="1"/>
  <c r="AG23" i="23" s="1"/>
  <c r="AG24" i="23" a="1"/>
  <c r="AG24" i="23" s="1"/>
  <c r="AG25" i="23" a="1"/>
  <c r="AG25" i="23" s="1"/>
  <c r="AG26" i="23" a="1"/>
  <c r="AG26" i="23" s="1"/>
  <c r="AG27" i="23" a="1"/>
  <c r="AG27" i="23"/>
  <c r="AG28" i="23" a="1"/>
  <c r="AG28" i="23" s="1"/>
  <c r="AG29" i="23" a="1"/>
  <c r="AG29" i="23" s="1"/>
  <c r="AG30" i="23" a="1"/>
  <c r="AG30" i="23" s="1"/>
  <c r="AG31" i="23" a="1"/>
  <c r="AG31" i="23"/>
  <c r="AG32" i="23" a="1"/>
  <c r="AG32" i="23"/>
  <c r="AG33" i="23" a="1"/>
  <c r="AG33" i="23" s="1"/>
  <c r="AG34" i="23" a="1"/>
  <c r="AG34" i="23" s="1"/>
  <c r="AG35" i="23" a="1"/>
  <c r="AG35" i="23" s="1"/>
  <c r="AG36" i="23" a="1"/>
  <c r="AG36" i="23"/>
  <c r="AG37" i="23" a="1"/>
  <c r="AG37" i="23" s="1"/>
  <c r="AG4" i="23" a="1"/>
  <c r="AG4" i="23" s="1"/>
  <c r="AA5" i="23" a="1"/>
  <c r="AA5" i="23" s="1"/>
  <c r="AA6" i="23" a="1"/>
  <c r="AA6" i="23" s="1"/>
  <c r="AA7" i="23" a="1"/>
  <c r="AA7" i="23" s="1"/>
  <c r="AA8" i="23" a="1"/>
  <c r="AA8" i="23" s="1"/>
  <c r="AA9" i="23" a="1"/>
  <c r="AA9" i="23" s="1"/>
  <c r="AA10" i="23" a="1"/>
  <c r="AA10" i="23" s="1"/>
  <c r="AA11" i="23" a="1"/>
  <c r="AA11" i="23" s="1"/>
  <c r="AA12" i="23" a="1"/>
  <c r="AA12" i="23" s="1"/>
  <c r="AA13" i="23" a="1"/>
  <c r="AA13" i="23" s="1"/>
  <c r="AA14" i="23" a="1"/>
  <c r="AA14" i="23" s="1"/>
  <c r="AA15" i="23" a="1"/>
  <c r="AA15" i="23" s="1"/>
  <c r="AA16" i="23" a="1"/>
  <c r="AA16" i="23" s="1"/>
  <c r="AA17" i="23" a="1"/>
  <c r="AA17" i="23" s="1"/>
  <c r="AA18" i="23" a="1"/>
  <c r="AA18" i="23" s="1"/>
  <c r="AA19" i="23" a="1"/>
  <c r="AA19" i="23" s="1"/>
  <c r="AA20" i="23" a="1"/>
  <c r="AA20" i="23" s="1"/>
  <c r="AA21" i="23" a="1"/>
  <c r="AA21" i="23" s="1"/>
  <c r="AA22" i="23" a="1"/>
  <c r="AA22" i="23" s="1"/>
  <c r="AA23" i="23" a="1"/>
  <c r="AA23" i="23" s="1"/>
  <c r="AA24" i="23" a="1"/>
  <c r="AA24" i="23" s="1"/>
  <c r="AA25" i="23" a="1"/>
  <c r="AA25" i="23" s="1"/>
  <c r="AA26" i="23" a="1"/>
  <c r="AA26" i="23" s="1"/>
  <c r="AA27" i="23" a="1"/>
  <c r="AA27" i="23" s="1"/>
  <c r="AA28" i="23" a="1"/>
  <c r="AA28" i="23" s="1"/>
  <c r="AA29" i="23" a="1"/>
  <c r="AA29" i="23" s="1"/>
  <c r="AA30" i="23" a="1"/>
  <c r="AA30" i="23" s="1"/>
  <c r="AA31" i="23" a="1"/>
  <c r="AA31" i="23" s="1"/>
  <c r="AA32" i="23" a="1"/>
  <c r="AA32" i="23" s="1"/>
  <c r="AA33" i="23" a="1"/>
  <c r="AA33" i="23" s="1"/>
  <c r="AA34" i="23" a="1"/>
  <c r="AA34" i="23" s="1"/>
  <c r="AA35" i="23" a="1"/>
  <c r="AA35" i="23" s="1"/>
  <c r="AA36" i="23" a="1"/>
  <c r="AA36" i="23" s="1"/>
  <c r="AA37" i="23" a="1"/>
  <c r="AA37" i="23" s="1"/>
  <c r="AA4" i="23" a="1"/>
  <c r="AA4" i="23" s="1"/>
  <c r="F5" i="21" a="1"/>
  <c r="F5" i="21" s="1"/>
  <c r="F6" i="21" a="1"/>
  <c r="F6" i="21"/>
  <c r="F7" i="21" a="1"/>
  <c r="F7" i="21" s="1"/>
  <c r="F8" i="21" a="1"/>
  <c r="F8" i="21"/>
  <c r="F9" i="21" a="1"/>
  <c r="F9" i="21" s="1"/>
  <c r="F10" i="21" a="1"/>
  <c r="F10" i="21" s="1"/>
  <c r="F11" i="21" a="1"/>
  <c r="F11" i="21" s="1"/>
  <c r="F12" i="21" a="1"/>
  <c r="F12" i="21"/>
  <c r="F13" i="21" a="1"/>
  <c r="F13" i="21" s="1"/>
  <c r="F14" i="21" a="1"/>
  <c r="F14" i="21" s="1"/>
  <c r="F15" i="21" a="1"/>
  <c r="F15" i="21" s="1"/>
  <c r="F16" i="21" a="1"/>
  <c r="F16" i="21" s="1"/>
  <c r="F17" i="21" a="1"/>
  <c r="F17" i="21" s="1"/>
  <c r="F18" i="21" a="1"/>
  <c r="F18" i="21" s="1"/>
  <c r="F19" i="21" a="1"/>
  <c r="F19" i="21" s="1"/>
  <c r="F20" i="21" a="1"/>
  <c r="F20" i="21" s="1"/>
  <c r="F21" i="21" a="1"/>
  <c r="F21" i="21" s="1"/>
  <c r="F22" i="21" a="1"/>
  <c r="F22" i="21" s="1"/>
  <c r="F23" i="21" a="1"/>
  <c r="F23" i="21" s="1"/>
  <c r="F24" i="21" a="1"/>
  <c r="F24" i="21" s="1"/>
  <c r="F25" i="21" a="1"/>
  <c r="F25" i="21" s="1"/>
  <c r="F26" i="21" a="1"/>
  <c r="F26" i="21" s="1"/>
  <c r="F27" i="21" a="1"/>
  <c r="F27" i="21" s="1"/>
  <c r="F28" i="21" a="1"/>
  <c r="F28" i="21"/>
  <c r="F29" i="21" a="1"/>
  <c r="F29" i="21" s="1"/>
  <c r="F30" i="21" a="1"/>
  <c r="F30" i="21" s="1"/>
  <c r="F31" i="21" a="1"/>
  <c r="F31" i="21" s="1"/>
  <c r="F32" i="21" a="1"/>
  <c r="F32" i="21" s="1"/>
  <c r="F4" i="21" a="1"/>
  <c r="F4" i="21" s="1"/>
  <c r="AF31" i="21"/>
  <c r="E54" i="20" s="1"/>
  <c r="AF19" i="21"/>
  <c r="E27" i="20" s="1"/>
  <c r="AF30" i="21"/>
  <c r="AF28" i="21"/>
  <c r="AF17" i="21"/>
  <c r="E35" i="20" s="1"/>
  <c r="AF8" i="21"/>
  <c r="E23" i="20" s="1"/>
  <c r="AF11" i="21"/>
  <c r="E5" i="20" s="1"/>
  <c r="AF9" i="21"/>
  <c r="E42" i="20" s="1"/>
  <c r="AF4" i="21"/>
  <c r="AF5" i="21"/>
  <c r="E24" i="20" s="1"/>
  <c r="AF27" i="21"/>
  <c r="AF14" i="21"/>
  <c r="AF24" i="21"/>
  <c r="E16" i="20" s="1"/>
  <c r="AF18" i="21"/>
  <c r="E22" i="20" s="1"/>
  <c r="AF20" i="21"/>
  <c r="E26" i="20" s="1"/>
  <c r="AF6" i="21"/>
  <c r="E10" i="20" s="1"/>
  <c r="AF13" i="21"/>
  <c r="E18" i="20" s="1"/>
  <c r="AF21" i="21"/>
  <c r="E15" i="20" s="1"/>
  <c r="AF12" i="21"/>
  <c r="AF23" i="21"/>
  <c r="AF25" i="21"/>
  <c r="E32" i="20" s="1"/>
  <c r="AF15" i="21"/>
  <c r="E31" i="20" s="1"/>
  <c r="AF10" i="21"/>
  <c r="E28" i="20" s="1"/>
  <c r="AF22" i="21"/>
  <c r="E48" i="20" s="1"/>
  <c r="AF16" i="21"/>
  <c r="E17" i="20" s="1"/>
  <c r="AF7" i="21"/>
  <c r="E9" i="20" s="1"/>
  <c r="AF29" i="21"/>
  <c r="E21" i="20" s="1"/>
  <c r="AF32" i="21"/>
  <c r="AF26" i="21"/>
  <c r="E36" i="20" s="1"/>
  <c r="AG31" i="21" a="1"/>
  <c r="AG31" i="21" s="1"/>
  <c r="AG19" i="21" a="1"/>
  <c r="AG19" i="21" s="1"/>
  <c r="AG30" i="21" a="1"/>
  <c r="AG30" i="21" s="1"/>
  <c r="AG28" i="21" a="1"/>
  <c r="AG28" i="21" s="1"/>
  <c r="AG17" i="21" a="1"/>
  <c r="AG17" i="21" s="1"/>
  <c r="AG8" i="21" a="1"/>
  <c r="AG8" i="21" s="1"/>
  <c r="AG11" i="21" a="1"/>
  <c r="AG11" i="21" s="1"/>
  <c r="AG9" i="21" a="1"/>
  <c r="AG9" i="21"/>
  <c r="AG4" i="21" a="1"/>
  <c r="AG4" i="21" s="1"/>
  <c r="AG5" i="21" a="1"/>
  <c r="AG5" i="21" s="1"/>
  <c r="AG27" i="21" a="1"/>
  <c r="AG27" i="21" s="1"/>
  <c r="AG14" i="21" a="1"/>
  <c r="AG14" i="21" s="1"/>
  <c r="AG24" i="21" a="1"/>
  <c r="AG24" i="21" s="1"/>
  <c r="AG18" i="21" a="1"/>
  <c r="AG18" i="21" s="1"/>
  <c r="AG20" i="21" a="1"/>
  <c r="AG20" i="21" s="1"/>
  <c r="AG6" i="21" a="1"/>
  <c r="AG6" i="21" s="1"/>
  <c r="AG13" i="21" a="1"/>
  <c r="AG13" i="21" s="1"/>
  <c r="AG21" i="21" a="1"/>
  <c r="AG21" i="21" s="1"/>
  <c r="AG12" i="21" a="1"/>
  <c r="AG12" i="21" s="1"/>
  <c r="AG23" i="21" a="1"/>
  <c r="AG23" i="21" s="1"/>
  <c r="AG25" i="21" a="1"/>
  <c r="AG25" i="21" s="1"/>
  <c r="AG15" i="21" a="1"/>
  <c r="AG15" i="21" s="1"/>
  <c r="AG10" i="21" a="1"/>
  <c r="AG10" i="21" s="1"/>
  <c r="AG22" i="21" a="1"/>
  <c r="AG22" i="21" s="1"/>
  <c r="AG16" i="21" a="1"/>
  <c r="AG16" i="21" s="1"/>
  <c r="AG7" i="21" a="1"/>
  <c r="AG7" i="21" s="1"/>
  <c r="AG29" i="21" a="1"/>
  <c r="AG29" i="21" s="1"/>
  <c r="AG32" i="21" a="1"/>
  <c r="AG32" i="21" s="1"/>
  <c r="AG26" i="21" a="1"/>
  <c r="AG26" i="21" s="1"/>
  <c r="AA25" i="21" a="1"/>
  <c r="AA25" i="21" s="1"/>
  <c r="AA9" i="21" a="1"/>
  <c r="AA9" i="21" s="1"/>
  <c r="AA31" i="21" a="1"/>
  <c r="AA31" i="21" s="1"/>
  <c r="AA27" i="21" a="1"/>
  <c r="AA27" i="21" s="1"/>
  <c r="AA5" i="21" a="1"/>
  <c r="AA5" i="21" s="1"/>
  <c r="AA11" i="21" a="1"/>
  <c r="AA11" i="21" s="1"/>
  <c r="AA14" i="21" a="1"/>
  <c r="AA14" i="21" s="1"/>
  <c r="AA26" i="21" a="1"/>
  <c r="AA26" i="21" s="1"/>
  <c r="AA6" i="21" a="1"/>
  <c r="AA6" i="21" s="1"/>
  <c r="AA4" i="21" a="1"/>
  <c r="AA4" i="21" s="1"/>
  <c r="AA21" i="21" a="1"/>
  <c r="AA21" i="21" s="1"/>
  <c r="AA18" i="21" a="1"/>
  <c r="AA18" i="21" s="1"/>
  <c r="AA24" i="21" a="1"/>
  <c r="AA24" i="21" s="1"/>
  <c r="AA15" i="21" a="1"/>
  <c r="AA15" i="21" s="1"/>
  <c r="AA32" i="21" a="1"/>
  <c r="AA32" i="21" s="1"/>
  <c r="AA10" i="21" a="1"/>
  <c r="AA10" i="21"/>
  <c r="AA12" i="21" a="1"/>
  <c r="AA12" i="21" s="1"/>
  <c r="AA8" i="21" a="1"/>
  <c r="AA8" i="21" s="1"/>
  <c r="AA28" i="21" a="1"/>
  <c r="AA28" i="21" s="1"/>
  <c r="AA30" i="21" a="1"/>
  <c r="AA30" i="21" s="1"/>
  <c r="AA29" i="21" a="1"/>
  <c r="AA29" i="21" s="1"/>
  <c r="AA23" i="21" a="1"/>
  <c r="AA23" i="21" s="1"/>
  <c r="AA19" i="21" a="1"/>
  <c r="AA19" i="21" s="1"/>
  <c r="AA22" i="21" a="1"/>
  <c r="AA22" i="21" s="1"/>
  <c r="AA13" i="21" a="1"/>
  <c r="AA13" i="21" s="1"/>
  <c r="AA17" i="21" a="1"/>
  <c r="AA17" i="21" s="1"/>
  <c r="AA7" i="21" a="1"/>
  <c r="AA7" i="21" s="1"/>
  <c r="AA16" i="21" a="1"/>
  <c r="AA16" i="21"/>
  <c r="AA20" i="21" a="1"/>
  <c r="AA20" i="21" s="1"/>
  <c r="T5" i="21" a="1"/>
  <c r="T5" i="21" s="1"/>
  <c r="T6" i="21" a="1"/>
  <c r="T6" i="21" s="1"/>
  <c r="T7" i="21" a="1"/>
  <c r="T7" i="21" s="1"/>
  <c r="T8" i="21" a="1"/>
  <c r="T8" i="21" s="1"/>
  <c r="T9" i="21" a="1"/>
  <c r="T9" i="21" s="1"/>
  <c r="T10" i="21" a="1"/>
  <c r="T10" i="21" s="1"/>
  <c r="T11" i="21" a="1"/>
  <c r="T11" i="21" s="1"/>
  <c r="T12" i="21" a="1"/>
  <c r="T12" i="21"/>
  <c r="T13" i="21" a="1"/>
  <c r="T13" i="21" s="1"/>
  <c r="T14" i="21" a="1"/>
  <c r="T14" i="21" s="1"/>
  <c r="T15" i="21" a="1"/>
  <c r="T15" i="21" s="1"/>
  <c r="T16" i="21" a="1"/>
  <c r="T16" i="21"/>
  <c r="T17" i="21" a="1"/>
  <c r="T17" i="21" s="1"/>
  <c r="T18" i="21" a="1"/>
  <c r="T18" i="21" s="1"/>
  <c r="T19" i="21" a="1"/>
  <c r="T19" i="21" s="1"/>
  <c r="T20" i="21" a="1"/>
  <c r="T20" i="21" s="1"/>
  <c r="T21" i="21" a="1"/>
  <c r="T21" i="21" s="1"/>
  <c r="T22" i="21" a="1"/>
  <c r="T22" i="21" s="1"/>
  <c r="T23" i="21" a="1"/>
  <c r="T23" i="21" s="1"/>
  <c r="T24" i="21" a="1"/>
  <c r="T24" i="21"/>
  <c r="T25" i="21" a="1"/>
  <c r="T25" i="21" s="1"/>
  <c r="T26" i="21" a="1"/>
  <c r="T26" i="21" s="1"/>
  <c r="T27" i="21" a="1"/>
  <c r="T27" i="21" s="1"/>
  <c r="T28" i="21" a="1"/>
  <c r="T28" i="21" s="1"/>
  <c r="T29" i="21" a="1"/>
  <c r="T29" i="21" s="1"/>
  <c r="T30" i="21" a="1"/>
  <c r="T30" i="21" s="1"/>
  <c r="T31" i="21" a="1"/>
  <c r="T31" i="21" s="1"/>
  <c r="T32" i="21" a="1"/>
  <c r="T32" i="21"/>
  <c r="T4" i="21" a="1"/>
  <c r="T4" i="21" s="1"/>
  <c r="M5" i="21" a="1"/>
  <c r="M5" i="21" s="1"/>
  <c r="M6" i="21" a="1"/>
  <c r="M6" i="21" s="1"/>
  <c r="M7" i="21" a="1"/>
  <c r="M7" i="21" s="1"/>
  <c r="M8" i="21" a="1"/>
  <c r="M8" i="21" s="1"/>
  <c r="M9" i="21" a="1"/>
  <c r="M9" i="21" s="1"/>
  <c r="M10" i="21" a="1"/>
  <c r="M10" i="21" s="1"/>
  <c r="M11" i="21" a="1"/>
  <c r="M11" i="21" s="1"/>
  <c r="M12" i="21" a="1"/>
  <c r="M12" i="21" s="1"/>
  <c r="M13" i="21" a="1"/>
  <c r="M13" i="21" s="1"/>
  <c r="M14" i="21" a="1"/>
  <c r="M14" i="21" s="1"/>
  <c r="M15" i="21" a="1"/>
  <c r="M15" i="21" s="1"/>
  <c r="M16" i="21" a="1"/>
  <c r="M16" i="21"/>
  <c r="M17" i="21" a="1"/>
  <c r="M17" i="21" s="1"/>
  <c r="M18" i="21" a="1"/>
  <c r="M18" i="21" s="1"/>
  <c r="M19" i="21" a="1"/>
  <c r="M19" i="21" s="1"/>
  <c r="M20" i="21" a="1"/>
  <c r="M20" i="21"/>
  <c r="M21" i="21" a="1"/>
  <c r="M21" i="21" s="1"/>
  <c r="M22" i="21" a="1"/>
  <c r="M22" i="21" s="1"/>
  <c r="M23" i="21" a="1"/>
  <c r="M23" i="21" s="1"/>
  <c r="M24" i="21" a="1"/>
  <c r="M24" i="21" s="1"/>
  <c r="M25" i="21" a="1"/>
  <c r="M25" i="21" s="1"/>
  <c r="M26" i="21" a="1"/>
  <c r="M26" i="21" s="1"/>
  <c r="M27" i="21" a="1"/>
  <c r="M27" i="21" s="1"/>
  <c r="M28" i="21" a="1"/>
  <c r="M28" i="21"/>
  <c r="M29" i="21" a="1"/>
  <c r="M29" i="21" s="1"/>
  <c r="M30" i="21" a="1"/>
  <c r="M30" i="21" s="1"/>
  <c r="M31" i="21" a="1"/>
  <c r="M31" i="21" s="1"/>
  <c r="M32" i="21" a="1"/>
  <c r="M32" i="21"/>
  <c r="M4" i="21" a="1"/>
  <c r="M4" i="21" s="1"/>
  <c r="AF5" i="18"/>
  <c r="AF6" i="18"/>
  <c r="AF7" i="18"/>
  <c r="AF8" i="18"/>
  <c r="AF9" i="18"/>
  <c r="AF10" i="18"/>
  <c r="AF11" i="18"/>
  <c r="AF12" i="18"/>
  <c r="AF13" i="18"/>
  <c r="AF14" i="18"/>
  <c r="AF15" i="18"/>
  <c r="AF16" i="18"/>
  <c r="AF17" i="18"/>
  <c r="AF18" i="18"/>
  <c r="AF19" i="18"/>
  <c r="AF20" i="18"/>
  <c r="AF21" i="18"/>
  <c r="AF22" i="18"/>
  <c r="AF23" i="18"/>
  <c r="AF24" i="18"/>
  <c r="AF25" i="18"/>
  <c r="AF26" i="18"/>
  <c r="AF27" i="18"/>
  <c r="AF28" i="18"/>
  <c r="AF29" i="18"/>
  <c r="AF30" i="18"/>
  <c r="AF31" i="18"/>
  <c r="AF32" i="18"/>
  <c r="AF33" i="18"/>
  <c r="AF34" i="18"/>
  <c r="AF35" i="18"/>
  <c r="AF36" i="18"/>
  <c r="AF37" i="18"/>
  <c r="AF38" i="18"/>
  <c r="AF39" i="18"/>
  <c r="AF40" i="18"/>
  <c r="AF4" i="18"/>
  <c r="AG5" i="18" a="1"/>
  <c r="AG5" i="18" s="1"/>
  <c r="AG6" i="18" a="1"/>
  <c r="AG6" i="18" s="1"/>
  <c r="AG7" i="18" a="1"/>
  <c r="AG7" i="18" s="1"/>
  <c r="AG8" i="18" a="1"/>
  <c r="AG8" i="18" s="1"/>
  <c r="AG9" i="18" a="1"/>
  <c r="AG9" i="18" s="1"/>
  <c r="AG10" i="18" a="1"/>
  <c r="AG10" i="18" s="1"/>
  <c r="AG11" i="18" a="1"/>
  <c r="AG11" i="18"/>
  <c r="AG12" i="18" a="1"/>
  <c r="AG12" i="18" s="1"/>
  <c r="AG13" i="18" a="1"/>
  <c r="AG13" i="18" s="1"/>
  <c r="AG14" i="18" a="1"/>
  <c r="AG14" i="18" s="1"/>
  <c r="AG15" i="18" a="1"/>
  <c r="AG15" i="18"/>
  <c r="AG16" i="18" a="1"/>
  <c r="AG16" i="18"/>
  <c r="AG17" i="18" a="1"/>
  <c r="AG17" i="18" s="1"/>
  <c r="AG18" i="18" a="1"/>
  <c r="AG18" i="18" s="1"/>
  <c r="AG19" i="18" a="1"/>
  <c r="AG19" i="18" s="1"/>
  <c r="AG20" i="18" a="1"/>
  <c r="AG20" i="18" s="1"/>
  <c r="AG21" i="18" a="1"/>
  <c r="AG21" i="18" s="1"/>
  <c r="AG22" i="18" a="1"/>
  <c r="AG22" i="18" s="1"/>
  <c r="AG23" i="18" a="1"/>
  <c r="AG23" i="18" s="1"/>
  <c r="AG24" i="18" a="1"/>
  <c r="AG24" i="18" s="1"/>
  <c r="AG25" i="18" a="1"/>
  <c r="AG25" i="18" s="1"/>
  <c r="AG26" i="18" a="1"/>
  <c r="AG26" i="18" s="1"/>
  <c r="AG27" i="18" a="1"/>
  <c r="AG27" i="18"/>
  <c r="AG28" i="18" a="1"/>
  <c r="AG28" i="18" s="1"/>
  <c r="AG29" i="18" a="1"/>
  <c r="AG29" i="18" s="1"/>
  <c r="AG30" i="18" a="1"/>
  <c r="AG30" i="18" s="1"/>
  <c r="AG31" i="18" a="1"/>
  <c r="AG31" i="18" s="1"/>
  <c r="AG32" i="18" a="1"/>
  <c r="AG32" i="18"/>
  <c r="AG33" i="18" a="1"/>
  <c r="AG33" i="18" s="1"/>
  <c r="AG34" i="18" a="1"/>
  <c r="AG34" i="18" s="1"/>
  <c r="AG35" i="18" a="1"/>
  <c r="AG35" i="18" s="1"/>
  <c r="AG36" i="18" a="1"/>
  <c r="AG36" i="18" s="1"/>
  <c r="AG37" i="18" a="1"/>
  <c r="AG37" i="18" s="1"/>
  <c r="AG38" i="18" a="1"/>
  <c r="AG38" i="18" s="1"/>
  <c r="AG39" i="18" a="1"/>
  <c r="AG39" i="18" s="1"/>
  <c r="AG40" i="18" a="1"/>
  <c r="AG40" i="18"/>
  <c r="AG4" i="18" a="1"/>
  <c r="AG4" i="18" s="1"/>
  <c r="AA5" i="18" a="1"/>
  <c r="AA5" i="18" s="1"/>
  <c r="AA6" i="18" a="1"/>
  <c r="AA6" i="18" s="1"/>
  <c r="AA7" i="18" a="1"/>
  <c r="AA7" i="18" s="1"/>
  <c r="AA8" i="18" a="1"/>
  <c r="AA8" i="18" s="1"/>
  <c r="AA9" i="18" a="1"/>
  <c r="AA9" i="18" s="1"/>
  <c r="AA10" i="18" a="1"/>
  <c r="AA10" i="18" s="1"/>
  <c r="AA11" i="18" a="1"/>
  <c r="AA11" i="18" s="1"/>
  <c r="AA12" i="18" a="1"/>
  <c r="AA12" i="18" s="1"/>
  <c r="AA13" i="18" a="1"/>
  <c r="AA13" i="18" s="1"/>
  <c r="AA14" i="18" a="1"/>
  <c r="AA14" i="18" s="1"/>
  <c r="AA15" i="18" a="1"/>
  <c r="AA15" i="18" s="1"/>
  <c r="AA16" i="18" a="1"/>
  <c r="AA16" i="18"/>
  <c r="AA17" i="18" a="1"/>
  <c r="AA17" i="18" s="1"/>
  <c r="AA18" i="18" a="1"/>
  <c r="AA18" i="18" s="1"/>
  <c r="AA19" i="18" a="1"/>
  <c r="AA19" i="18" s="1"/>
  <c r="AA20" i="18" a="1"/>
  <c r="AA20" i="18"/>
  <c r="AA21" i="18" a="1"/>
  <c r="AA21" i="18" s="1"/>
  <c r="AA22" i="18" a="1"/>
  <c r="AA22" i="18" s="1"/>
  <c r="AA23" i="18" a="1"/>
  <c r="AA23" i="18" s="1"/>
  <c r="AA24" i="18" a="1"/>
  <c r="AA24" i="18"/>
  <c r="AA25" i="18" a="1"/>
  <c r="AA25" i="18" s="1"/>
  <c r="AA26" i="18" a="1"/>
  <c r="AA26" i="18" s="1"/>
  <c r="AA27" i="18" a="1"/>
  <c r="AA27" i="18" s="1"/>
  <c r="AA28" i="18" a="1"/>
  <c r="AA28" i="18"/>
  <c r="AA29" i="18" a="1"/>
  <c r="AA29" i="18" s="1"/>
  <c r="AA30" i="18" a="1"/>
  <c r="AA30" i="18" s="1"/>
  <c r="AA31" i="18" a="1"/>
  <c r="AA31" i="18" s="1"/>
  <c r="AA32" i="18" a="1"/>
  <c r="AA32" i="18" s="1"/>
  <c r="AA33" i="18" a="1"/>
  <c r="AA33" i="18" s="1"/>
  <c r="AA34" i="18" a="1"/>
  <c r="AA34" i="18" s="1"/>
  <c r="AA35" i="18" a="1"/>
  <c r="AA35" i="18" s="1"/>
  <c r="AA36" i="18" a="1"/>
  <c r="AA36" i="18" s="1"/>
  <c r="AA37" i="18" a="1"/>
  <c r="AA37" i="18" s="1"/>
  <c r="AA38" i="18" a="1"/>
  <c r="AA38" i="18" s="1"/>
  <c r="AA39" i="18" a="1"/>
  <c r="AA39" i="18" s="1"/>
  <c r="AA40" i="18" a="1"/>
  <c r="AA40" i="18" s="1"/>
  <c r="AA4" i="18" a="1"/>
  <c r="AA4" i="18" s="1"/>
  <c r="T5" i="18" a="1"/>
  <c r="T5" i="18" s="1"/>
  <c r="T6" i="18" a="1"/>
  <c r="T6" i="18" s="1"/>
  <c r="T7" i="18" a="1"/>
  <c r="T7" i="18"/>
  <c r="T8" i="18" a="1"/>
  <c r="T8" i="18"/>
  <c r="T9" i="18" a="1"/>
  <c r="T9" i="18" s="1"/>
  <c r="T10" i="18" a="1"/>
  <c r="T10" i="18" s="1"/>
  <c r="T11" i="18" a="1"/>
  <c r="T11" i="18" s="1"/>
  <c r="T12" i="18" a="1"/>
  <c r="T12" i="18"/>
  <c r="T13" i="18" a="1"/>
  <c r="T13" i="18" s="1"/>
  <c r="T14" i="18" a="1"/>
  <c r="T14" i="18" s="1"/>
  <c r="T15" i="18" a="1"/>
  <c r="T15" i="18" s="1"/>
  <c r="T16" i="18" a="1"/>
  <c r="T16" i="18" s="1"/>
  <c r="T17" i="18" a="1"/>
  <c r="T17" i="18" s="1"/>
  <c r="T18" i="18" a="1"/>
  <c r="T18" i="18" s="1"/>
  <c r="T19" i="18" a="1"/>
  <c r="T19" i="18"/>
  <c r="T20" i="18" a="1"/>
  <c r="T20" i="18" s="1"/>
  <c r="T21" i="18" a="1"/>
  <c r="T21" i="18" s="1"/>
  <c r="T22" i="18" a="1"/>
  <c r="T22" i="18" s="1"/>
  <c r="T23" i="18" a="1"/>
  <c r="T23" i="18"/>
  <c r="T24" i="18" a="1"/>
  <c r="T24" i="18"/>
  <c r="T25" i="18" a="1"/>
  <c r="T25" i="18" s="1"/>
  <c r="T26" i="18" a="1"/>
  <c r="T26" i="18" s="1"/>
  <c r="T27" i="18" a="1"/>
  <c r="T27" i="18" s="1"/>
  <c r="T28" i="18" a="1"/>
  <c r="T28" i="18"/>
  <c r="T29" i="18" a="1"/>
  <c r="T29" i="18" s="1"/>
  <c r="T30" i="18" a="1"/>
  <c r="T30" i="18" s="1"/>
  <c r="T31" i="18" a="1"/>
  <c r="T31" i="18" s="1"/>
  <c r="T32" i="18" a="1"/>
  <c r="T32" i="18" s="1"/>
  <c r="T33" i="18" a="1"/>
  <c r="T33" i="18" s="1"/>
  <c r="T34" i="18" a="1"/>
  <c r="T34" i="18" s="1"/>
  <c r="T35" i="18" a="1"/>
  <c r="T35" i="18"/>
  <c r="T36" i="18" a="1"/>
  <c r="T36" i="18" s="1"/>
  <c r="T37" i="18" a="1"/>
  <c r="T37" i="18" s="1"/>
  <c r="T38" i="18" a="1"/>
  <c r="T38" i="18" s="1"/>
  <c r="T39" i="18" a="1"/>
  <c r="T39" i="18"/>
  <c r="T40" i="18" a="1"/>
  <c r="T40" i="18"/>
  <c r="T4" i="18" a="1"/>
  <c r="T4" i="18" s="1"/>
  <c r="M5" i="18" a="1"/>
  <c r="M5" i="18" s="1"/>
  <c r="M6" i="18" a="1"/>
  <c r="M6" i="18" s="1"/>
  <c r="M7" i="18" a="1"/>
  <c r="M7" i="18" s="1"/>
  <c r="M8" i="18" a="1"/>
  <c r="M8" i="18" s="1"/>
  <c r="M9" i="18" a="1"/>
  <c r="M9" i="18" s="1"/>
  <c r="M10" i="18" a="1"/>
  <c r="M10" i="18" s="1"/>
  <c r="M11" i="18" a="1"/>
  <c r="M11" i="18" s="1"/>
  <c r="M12" i="18" a="1"/>
  <c r="M12" i="18" s="1"/>
  <c r="M13" i="18" a="1"/>
  <c r="M13" i="18" s="1"/>
  <c r="M14" i="18" a="1"/>
  <c r="M14" i="18" s="1"/>
  <c r="M15" i="18" a="1"/>
  <c r="M15" i="18" s="1"/>
  <c r="M16" i="18" a="1"/>
  <c r="M16" i="18" s="1"/>
  <c r="M17" i="18" a="1"/>
  <c r="M17" i="18" s="1"/>
  <c r="M18" i="18" a="1"/>
  <c r="M18" i="18" s="1"/>
  <c r="M19" i="18" a="1"/>
  <c r="M19" i="18" s="1"/>
  <c r="M20" i="18" a="1"/>
  <c r="M20" i="18" s="1"/>
  <c r="M21" i="18" a="1"/>
  <c r="M21" i="18" s="1"/>
  <c r="M22" i="18" a="1"/>
  <c r="M22" i="18" s="1"/>
  <c r="M23" i="18" a="1"/>
  <c r="M23" i="18" s="1"/>
  <c r="M24" i="18" a="1"/>
  <c r="M24" i="18" s="1"/>
  <c r="M25" i="18" a="1"/>
  <c r="M25" i="18" s="1"/>
  <c r="M26" i="18" a="1"/>
  <c r="M26" i="18" s="1"/>
  <c r="M27" i="18" a="1"/>
  <c r="M27" i="18" s="1"/>
  <c r="M28" i="18" a="1"/>
  <c r="M28" i="18" s="1"/>
  <c r="M29" i="18" a="1"/>
  <c r="M29" i="18" s="1"/>
  <c r="M30" i="18" a="1"/>
  <c r="M30" i="18" s="1"/>
  <c r="M31" i="18" a="1"/>
  <c r="M31" i="18" s="1"/>
  <c r="M32" i="18" a="1"/>
  <c r="M32" i="18" s="1"/>
  <c r="M33" i="18" a="1"/>
  <c r="M33" i="18" s="1"/>
  <c r="M34" i="18" a="1"/>
  <c r="M34" i="18" s="1"/>
  <c r="M35" i="18" a="1"/>
  <c r="M35" i="18" s="1"/>
  <c r="M36" i="18" a="1"/>
  <c r="M36" i="18" s="1"/>
  <c r="M37" i="18" a="1"/>
  <c r="M37" i="18" s="1"/>
  <c r="M38" i="18" a="1"/>
  <c r="M38" i="18" s="1"/>
  <c r="M39" i="18" a="1"/>
  <c r="M39" i="18" s="1"/>
  <c r="M40" i="18" a="1"/>
  <c r="M40" i="18" s="1"/>
  <c r="M4" i="18" a="1"/>
  <c r="M4" i="18" s="1"/>
  <c r="F5" i="18" a="1"/>
  <c r="F5" i="18"/>
  <c r="F6" i="18" a="1"/>
  <c r="F6" i="18" s="1"/>
  <c r="F7" i="18" a="1"/>
  <c r="F7" i="18" s="1"/>
  <c r="F8" i="18" a="1"/>
  <c r="F8" i="18"/>
  <c r="F9" i="18" a="1"/>
  <c r="F9" i="18"/>
  <c r="F10" i="18" a="1"/>
  <c r="F10" i="18" s="1"/>
  <c r="F11" i="18" a="1"/>
  <c r="F11" i="18" s="1"/>
  <c r="F12" i="18" a="1"/>
  <c r="F12" i="18"/>
  <c r="F13" i="18" a="1"/>
  <c r="F13" i="18" s="1"/>
  <c r="F14" i="18" a="1"/>
  <c r="F14" i="18" s="1"/>
  <c r="F15" i="18" a="1"/>
  <c r="F15" i="18" s="1"/>
  <c r="F16" i="18" a="1"/>
  <c r="F16" i="18"/>
  <c r="F17" i="18" a="1"/>
  <c r="F17" i="18" s="1"/>
  <c r="F18" i="18" a="1"/>
  <c r="F18" i="18" s="1"/>
  <c r="F19" i="18" a="1"/>
  <c r="F19" i="18" s="1"/>
  <c r="F20" i="18" a="1"/>
  <c r="F20" i="18"/>
  <c r="F21" i="18" a="1"/>
  <c r="F21" i="18" s="1"/>
  <c r="F22" i="18" a="1"/>
  <c r="F22" i="18" s="1"/>
  <c r="F23" i="18" a="1"/>
  <c r="F23" i="18" s="1"/>
  <c r="F24" i="18" a="1"/>
  <c r="F24" i="18"/>
  <c r="F25" i="18" a="1"/>
  <c r="F25" i="18" s="1"/>
  <c r="F26" i="18" a="1"/>
  <c r="F26" i="18" s="1"/>
  <c r="F27" i="18" a="1"/>
  <c r="F27" i="18" s="1"/>
  <c r="F28" i="18" a="1"/>
  <c r="F28" i="18" s="1"/>
  <c r="F29" i="18" a="1"/>
  <c r="F29" i="18" s="1"/>
  <c r="F30" i="18" a="1"/>
  <c r="F30" i="18" s="1"/>
  <c r="F31" i="18" a="1"/>
  <c r="F31" i="18" s="1"/>
  <c r="F32" i="18" a="1"/>
  <c r="F32" i="18" s="1"/>
  <c r="F33" i="18" a="1"/>
  <c r="F33" i="18" s="1"/>
  <c r="F34" i="18" a="1"/>
  <c r="F34" i="18" s="1"/>
  <c r="F35" i="18" a="1"/>
  <c r="F35" i="18" s="1"/>
  <c r="F36" i="18" a="1"/>
  <c r="F36" i="18" s="1"/>
  <c r="F37" i="18" a="1"/>
  <c r="F37" i="18" s="1"/>
  <c r="F38" i="18" a="1"/>
  <c r="F38" i="18" s="1"/>
  <c r="F39" i="18" a="1"/>
  <c r="F39" i="18" s="1"/>
  <c r="F40" i="18" a="1"/>
  <c r="F40" i="18"/>
  <c r="F4" i="18" a="1"/>
  <c r="F4" i="18" s="1"/>
  <c r="F18" i="20"/>
  <c r="E11" i="20"/>
  <c r="E13" i="20"/>
  <c r="F13" i="20"/>
  <c r="E19" i="20"/>
  <c r="F19" i="20"/>
  <c r="E40" i="20"/>
  <c r="F23" i="20"/>
  <c r="F24" i="20"/>
  <c r="E39" i="20"/>
  <c r="E37" i="20"/>
  <c r="E29" i="20"/>
  <c r="F29" i="20"/>
  <c r="E41" i="20"/>
  <c r="E33" i="20"/>
  <c r="D42" i="20"/>
  <c r="F42" i="20"/>
  <c r="E20" i="20"/>
  <c r="F20" i="20"/>
  <c r="E43" i="20"/>
  <c r="F43" i="20"/>
  <c r="E7" i="20"/>
  <c r="E8" i="20"/>
  <c r="F31" i="20"/>
  <c r="F27" i="20"/>
  <c r="E6" i="20"/>
  <c r="F6" i="20"/>
  <c r="F26" i="20"/>
  <c r="E14" i="20"/>
  <c r="F14" i="20"/>
  <c r="F35" i="20"/>
  <c r="E12" i="20"/>
  <c r="F12" i="20"/>
  <c r="E38" i="20"/>
  <c r="F38" i="20"/>
  <c r="E34" i="20"/>
  <c r="F34" i="20"/>
  <c r="F21" i="20"/>
  <c r="E30" i="20"/>
  <c r="F30" i="20"/>
  <c r="E25" i="20"/>
  <c r="E44" i="20"/>
  <c r="D45" i="20"/>
  <c r="E45" i="20"/>
  <c r="F45" i="20"/>
  <c r="E46" i="20"/>
  <c r="F46" i="20"/>
  <c r="D47" i="20"/>
  <c r="E47" i="20"/>
  <c r="F47" i="20"/>
  <c r="D48" i="20"/>
  <c r="F48" i="20"/>
  <c r="D49" i="20"/>
  <c r="E49" i="20"/>
  <c r="F49" i="20"/>
  <c r="D50" i="20"/>
  <c r="E50" i="20"/>
  <c r="F50" i="20"/>
  <c r="E51" i="20"/>
  <c r="F51" i="20"/>
  <c r="D52" i="20"/>
  <c r="E52" i="20"/>
  <c r="F52" i="20"/>
  <c r="D53" i="20"/>
  <c r="E53" i="20"/>
  <c r="D54" i="20"/>
  <c r="F54" i="20"/>
  <c r="D55" i="20"/>
  <c r="E55" i="20"/>
  <c r="AF11" i="28"/>
  <c r="AF37" i="28"/>
  <c r="D34" i="20" s="1"/>
  <c r="AF24" i="28"/>
  <c r="AF31" i="28"/>
  <c r="AF21" i="28"/>
  <c r="AF32" i="28"/>
  <c r="D44" i="20" s="1"/>
  <c r="AF30" i="28"/>
  <c r="AF27" i="28"/>
  <c r="AF20" i="28"/>
  <c r="AF19" i="28"/>
  <c r="AF15" i="28"/>
  <c r="AF25" i="28"/>
  <c r="D51" i="20" s="1"/>
  <c r="AF6" i="28"/>
  <c r="AF7" i="28"/>
  <c r="AF4" i="28"/>
  <c r="D43" i="20" s="1"/>
  <c r="AF28" i="28"/>
  <c r="D40" i="20" s="1"/>
  <c r="AF17" i="28"/>
  <c r="AF35" i="28"/>
  <c r="AF33" i="28"/>
  <c r="AF34" i="28"/>
  <c r="AF10" i="28"/>
  <c r="AF5" i="28"/>
  <c r="AF22" i="28"/>
  <c r="D21" i="20" s="1"/>
  <c r="AF14" i="28"/>
  <c r="AF9" i="28"/>
  <c r="AF16" i="28"/>
  <c r="D41" i="20" s="1"/>
  <c r="AG9" i="28" a="1"/>
  <c r="AG9" i="28" s="1"/>
  <c r="AG8" i="28" a="1"/>
  <c r="AG8" i="28" s="1"/>
  <c r="AG11" i="28" a="1"/>
  <c r="AG11" i="28" s="1"/>
  <c r="AG37" i="28" a="1"/>
  <c r="AG37" i="28" s="1"/>
  <c r="AG24" i="28" a="1"/>
  <c r="AG24" i="28" s="1"/>
  <c r="AG31" i="28" a="1"/>
  <c r="AG31" i="28" s="1"/>
  <c r="AG26" i="28" a="1"/>
  <c r="AG26" i="28" s="1"/>
  <c r="AG21" i="28" a="1"/>
  <c r="AG21" i="28" s="1"/>
  <c r="AG32" i="28" a="1"/>
  <c r="AG32" i="28" s="1"/>
  <c r="AG30" i="28" a="1"/>
  <c r="AG30" i="28"/>
  <c r="AG27" i="28" a="1"/>
  <c r="AG27" i="28" s="1"/>
  <c r="AG20" i="28" a="1"/>
  <c r="AG20" i="28" s="1"/>
  <c r="AG18" i="28" a="1"/>
  <c r="AG18" i="28" s="1"/>
  <c r="AG19" i="28" a="1"/>
  <c r="AG19" i="28" s="1"/>
  <c r="AG15" i="28" a="1"/>
  <c r="AG15" i="28" s="1"/>
  <c r="AG25" i="28" a="1"/>
  <c r="AG25" i="28" s="1"/>
  <c r="AG13" i="28" a="1"/>
  <c r="AG13" i="28" s="1"/>
  <c r="AG6" i="28" a="1"/>
  <c r="AG6" i="28" s="1"/>
  <c r="AG7" i="28" a="1"/>
  <c r="AG7" i="28" s="1"/>
  <c r="AG4" i="28" a="1"/>
  <c r="AG4" i="28"/>
  <c r="AG28" i="28" a="1"/>
  <c r="AG28" i="28" s="1"/>
  <c r="AG17" i="28" a="1"/>
  <c r="AG17" i="28" s="1"/>
  <c r="AG35" i="28" a="1"/>
  <c r="AG35" i="28" s="1"/>
  <c r="AG33" i="28" a="1"/>
  <c r="AG33" i="28" s="1"/>
  <c r="AG12" i="28" a="1"/>
  <c r="AG12" i="28" s="1"/>
  <c r="AG34" i="28" a="1"/>
  <c r="AG34" i="28" s="1"/>
  <c r="AG10" i="28" a="1"/>
  <c r="AG10" i="28" s="1"/>
  <c r="AG5" i="28" a="1"/>
  <c r="AG5" i="28" s="1"/>
  <c r="AG22" i="28" a="1"/>
  <c r="AG22" i="28" s="1"/>
  <c r="AG14" i="28" a="1"/>
  <c r="AG14" i="28" s="1"/>
  <c r="AG16" i="28" a="1"/>
  <c r="AG16" i="28" s="1"/>
  <c r="AA13" i="28" a="1"/>
  <c r="AA13" i="28" s="1"/>
  <c r="AA39" i="28" a="1"/>
  <c r="AA39" i="28" s="1"/>
  <c r="AA40" i="28" a="1"/>
  <c r="AA40" i="28" s="1"/>
  <c r="AA29" i="28" a="1"/>
  <c r="AA29" i="28" s="1"/>
  <c r="AA7" i="28" a="1"/>
  <c r="AA7" i="28" s="1"/>
  <c r="AA28" i="28" a="1"/>
  <c r="AA28" i="28" s="1"/>
  <c r="AA5" i="28" a="1"/>
  <c r="AA5" i="28" s="1"/>
  <c r="AA4" i="28" a="1"/>
  <c r="AA4" i="28" s="1"/>
  <c r="AA14" i="28" a="1"/>
  <c r="AA14" i="28" s="1"/>
  <c r="AA30" i="28" a="1"/>
  <c r="AA30" i="28" s="1"/>
  <c r="AA26" i="28" a="1"/>
  <c r="AA26" i="28" s="1"/>
  <c r="AA37" i="28" a="1"/>
  <c r="AA37" i="28" s="1"/>
  <c r="AA23" i="28" a="1"/>
  <c r="AA23" i="28" s="1"/>
  <c r="AA41" i="28" a="1"/>
  <c r="AA41" i="28" s="1"/>
  <c r="AA20" i="28" a="1"/>
  <c r="AA20" i="28" s="1"/>
  <c r="AA35" i="28" a="1"/>
  <c r="AA35" i="28" s="1"/>
  <c r="AA34" i="28" a="1"/>
  <c r="AA34" i="28" s="1"/>
  <c r="AA43" i="28" a="1"/>
  <c r="AA43" i="28" s="1"/>
  <c r="AA38" i="28" a="1"/>
  <c r="AA38" i="28" s="1"/>
  <c r="AA31" i="28" a="1"/>
  <c r="AA31" i="28" s="1"/>
  <c r="AA12" i="28" a="1"/>
  <c r="AA12" i="28" s="1"/>
  <c r="AA21" i="28" a="1"/>
  <c r="AA21" i="28" s="1"/>
  <c r="AA9" i="28" a="1"/>
  <c r="AA9" i="28" s="1"/>
  <c r="AA42" i="28" a="1"/>
  <c r="AA42" i="28"/>
  <c r="AA32" i="28" a="1"/>
  <c r="AA32" i="28" s="1"/>
  <c r="AA36" i="28" a="1"/>
  <c r="AA36" i="28" s="1"/>
  <c r="AA24" i="28" a="1"/>
  <c r="AA24" i="28" s="1"/>
  <c r="AA25" i="28" a="1"/>
  <c r="AA25" i="28" s="1"/>
  <c r="AA6" i="28" a="1"/>
  <c r="AA6" i="28" s="1"/>
  <c r="AA16" i="28" a="1"/>
  <c r="AA16" i="28" s="1"/>
  <c r="AA33" i="28" a="1"/>
  <c r="AA33" i="28" s="1"/>
  <c r="M8" i="28" a="1"/>
  <c r="M8" i="28" s="1"/>
  <c r="M9" i="28" a="1"/>
  <c r="M9" i="28" s="1"/>
  <c r="M10" i="28" a="1"/>
  <c r="M10" i="28" s="1"/>
  <c r="M11" i="28" a="1"/>
  <c r="M11" i="28" s="1"/>
  <c r="M12" i="28" a="1"/>
  <c r="M12" i="28" s="1"/>
  <c r="M14" i="28" a="1"/>
  <c r="M14" i="28" s="1"/>
  <c r="M18" i="28" a="1"/>
  <c r="M18" i="28" s="1"/>
  <c r="M26" i="28" a="1"/>
  <c r="M26" i="28" s="1"/>
  <c r="M27" i="28" a="1"/>
  <c r="M27" i="28" s="1"/>
  <c r="M28" i="28" a="1"/>
  <c r="M28" i="28"/>
  <c r="M30" i="28" a="1"/>
  <c r="M30" i="28" s="1"/>
  <c r="M32" i="28" a="1"/>
  <c r="M32" i="28" s="1"/>
  <c r="M35" i="28" a="1"/>
  <c r="M35" i="28" s="1"/>
  <c r="M36" i="28" a="1"/>
  <c r="M36" i="28" s="1"/>
  <c r="M37" i="28" a="1"/>
  <c r="M37" i="28" s="1"/>
  <c r="M38" i="28" a="1"/>
  <c r="M38" i="28" s="1"/>
  <c r="M39" i="28" a="1"/>
  <c r="M39" i="28" s="1"/>
  <c r="M40" i="28" a="1"/>
  <c r="M40" i="28" s="1"/>
  <c r="M43" i="28" a="1"/>
  <c r="M43" i="28" s="1"/>
  <c r="M4" i="28" a="1"/>
  <c r="M4" i="28" s="1"/>
  <c r="M5" i="28" a="1"/>
  <c r="M5" i="28" s="1"/>
  <c r="M6" i="28" a="1"/>
  <c r="M6" i="28" s="1"/>
  <c r="M13" i="28" a="1"/>
  <c r="M13" i="28" s="1"/>
  <c r="M15" i="28" a="1"/>
  <c r="M15" i="28" s="1"/>
  <c r="M16" i="28" a="1"/>
  <c r="M16" i="28" s="1"/>
  <c r="M17" i="28" a="1"/>
  <c r="M17" i="28" s="1"/>
  <c r="M19" i="28" a="1"/>
  <c r="M19" i="28" s="1"/>
  <c r="M20" i="28" a="1"/>
  <c r="M20" i="28" s="1"/>
  <c r="M21" i="28" a="1"/>
  <c r="M21" i="28" s="1"/>
  <c r="M22" i="28" a="1"/>
  <c r="M22" i="28" s="1"/>
  <c r="M7" i="28" a="1"/>
  <c r="M7" i="28" s="1"/>
  <c r="F10" i="28" a="1"/>
  <c r="F10" i="28" s="1"/>
  <c r="F15" i="28" a="1"/>
  <c r="F15" i="28" s="1"/>
  <c r="F22" i="28" a="1"/>
  <c r="F22" i="28" s="1"/>
  <c r="F26" i="28" a="1"/>
  <c r="F26" i="28" s="1"/>
  <c r="F29" i="28" a="1"/>
  <c r="F29" i="28" s="1"/>
  <c r="F7" i="28" a="1"/>
  <c r="F7" i="28" s="1"/>
  <c r="F11" i="28" a="1"/>
  <c r="F11" i="28" s="1"/>
  <c r="F14" i="28" a="1"/>
  <c r="F14" i="28" s="1"/>
  <c r="F17" i="28" a="1"/>
  <c r="F17" i="28" s="1"/>
  <c r="F18" i="28" a="1"/>
  <c r="F18" i="28" s="1"/>
  <c r="F19" i="28" a="1"/>
  <c r="F19" i="28" s="1"/>
  <c r="F4" i="28" a="1"/>
  <c r="F4" i="28" s="1"/>
  <c r="F8" i="28" a="1"/>
  <c r="F8" i="28" s="1"/>
  <c r="F30" i="28" a="1"/>
  <c r="F30" i="28" s="1"/>
  <c r="F37" i="28" a="1"/>
  <c r="F37" i="28" s="1"/>
  <c r="F39" i="28" a="1"/>
  <c r="F39" i="28" s="1"/>
  <c r="F40" i="28" a="1"/>
  <c r="F40" i="28" s="1"/>
  <c r="F5" i="28" a="1"/>
  <c r="F5" i="28" s="1"/>
  <c r="F9" i="28" a="1"/>
  <c r="F9" i="28" s="1"/>
  <c r="F12" i="28" a="1"/>
  <c r="F12" i="28"/>
  <c r="F27" i="28" a="1"/>
  <c r="F27" i="28" s="1"/>
  <c r="F28" i="28" a="1"/>
  <c r="F28" i="28" s="1"/>
  <c r="F36" i="28" a="1"/>
  <c r="F36" i="28" s="1"/>
  <c r="F13" i="28" a="1"/>
  <c r="F13" i="28" s="1"/>
  <c r="F20" i="28" a="1"/>
  <c r="F20" i="28" s="1"/>
  <c r="F23" i="28" a="1"/>
  <c r="F23" i="28" s="1"/>
  <c r="F25" i="28" a="1"/>
  <c r="F25" i="28" s="1"/>
  <c r="F34" i="28" a="1"/>
  <c r="F34" i="28" s="1"/>
  <c r="F41" i="28" a="1"/>
  <c r="F41" i="28" s="1"/>
  <c r="F16" i="28" a="1"/>
  <c r="F16" i="28" s="1"/>
  <c r="F6" i="28" a="1"/>
  <c r="F6" i="28" s="1"/>
  <c r="T5" i="28" a="1"/>
  <c r="T5" i="28" s="1"/>
  <c r="T22" i="28" a="1"/>
  <c r="T22" i="28" s="1"/>
  <c r="T15" i="28" a="1"/>
  <c r="T15" i="28" s="1"/>
  <c r="T11" i="28" a="1"/>
  <c r="T11" i="28" s="1"/>
  <c r="T29" i="28" a="1"/>
  <c r="T29" i="28" s="1"/>
  <c r="T27" i="28" a="1"/>
  <c r="T27" i="28" s="1"/>
  <c r="T33" i="28" a="1"/>
  <c r="T33" i="28" s="1"/>
  <c r="T43" i="28" a="1"/>
  <c r="T43" i="28" s="1"/>
  <c r="T4" i="28" a="1"/>
  <c r="T4" i="28" s="1"/>
  <c r="T38" i="28" a="1"/>
  <c r="T38" i="28" s="1"/>
  <c r="T18" i="28" a="1"/>
  <c r="T18" i="28" s="1"/>
  <c r="T35" i="28" a="1"/>
  <c r="T35" i="28" s="1"/>
  <c r="T21" i="28" a="1"/>
  <c r="T21" i="28" s="1"/>
  <c r="T14" i="28" a="1"/>
  <c r="T14" i="28" s="1"/>
  <c r="T23" i="28" a="1"/>
  <c r="T23" i="28" s="1"/>
  <c r="T19" i="28" a="1"/>
  <c r="T19" i="28" s="1"/>
  <c r="T30" i="28" a="1"/>
  <c r="T30" i="28" s="1"/>
  <c r="T32" i="28" a="1"/>
  <c r="T32" i="28" s="1"/>
  <c r="T26" i="28" a="1"/>
  <c r="T26" i="28" s="1"/>
  <c r="T41" i="28" a="1"/>
  <c r="T41" i="28" s="1"/>
  <c r="T7" i="28" a="1"/>
  <c r="T7" i="28" s="1"/>
  <c r="T20" i="28" a="1"/>
  <c r="T20" i="28" s="1"/>
  <c r="T34" i="28" a="1"/>
  <c r="T34" i="28" s="1"/>
  <c r="T36" i="28" a="1"/>
  <c r="T36" i="28" s="1"/>
  <c r="T42" i="28" a="1"/>
  <c r="T42" i="28" s="1"/>
  <c r="T31" i="28" a="1"/>
  <c r="T31" i="28" s="1"/>
  <c r="T10" i="28" a="1"/>
  <c r="T10" i="28" s="1"/>
  <c r="T24" i="28" a="1"/>
  <c r="T24" i="28" s="1"/>
  <c r="T39" i="28" a="1"/>
  <c r="T39" i="28" s="1"/>
  <c r="T40" i="28" a="1"/>
  <c r="T40" i="28" s="1"/>
  <c r="T9" i="28" a="1"/>
  <c r="T9" i="28" s="1"/>
  <c r="D19" i="20" l="1"/>
  <c r="D11" i="20"/>
  <c r="D9" i="20"/>
  <c r="D18" i="20"/>
  <c r="D22" i="20"/>
  <c r="D39" i="20"/>
  <c r="D29" i="20"/>
  <c r="D15" i="20"/>
  <c r="D10" i="20"/>
  <c r="D24" i="20"/>
  <c r="D16" i="20"/>
  <c r="D17" i="20"/>
  <c r="D28" i="20"/>
  <c r="D12" i="20"/>
  <c r="D37" i="20"/>
  <c r="D23" i="20"/>
  <c r="D32" i="20"/>
  <c r="D25" i="20"/>
  <c r="D8" i="20"/>
  <c r="AC4" i="28"/>
  <c r="AC39" i="28"/>
  <c r="D31" i="20"/>
  <c r="D30" i="20"/>
  <c r="D35" i="20"/>
  <c r="D6" i="20"/>
  <c r="D5" i="20"/>
  <c r="AC43" i="28"/>
  <c r="AC20" i="28"/>
  <c r="D13" i="20"/>
  <c r="D7" i="20"/>
  <c r="D14" i="20"/>
  <c r="D20" i="20"/>
  <c r="D27" i="20"/>
  <c r="AC38" i="28"/>
  <c r="AC32" i="28"/>
  <c r="AC30" i="28"/>
  <c r="AC27" i="28"/>
  <c r="AC8" i="28"/>
  <c r="AC31" i="28"/>
  <c r="AC19" i="28"/>
  <c r="AC16" i="28"/>
  <c r="AC11" i="28"/>
  <c r="AC33" i="28"/>
  <c r="AC35" i="28"/>
  <c r="AC13" i="28"/>
  <c r="AC42" i="28"/>
  <c r="AC17" i="28"/>
  <c r="AC41" i="28"/>
  <c r="AC18" i="28"/>
  <c r="AC14" i="28"/>
  <c r="AC36" i="28"/>
  <c r="AC15" i="28"/>
  <c r="AC24" i="28"/>
  <c r="AC34" i="28"/>
  <c r="AC5" i="28"/>
  <c r="AC10" i="28"/>
  <c r="AC23" i="28"/>
  <c r="AC6" i="28"/>
  <c r="D33" i="20"/>
  <c r="AC9" i="28"/>
  <c r="AC21" i="28"/>
  <c r="AC28" i="28"/>
  <c r="AC29" i="28"/>
  <c r="AC22" i="28"/>
  <c r="AC7" i="28"/>
  <c r="AC12" i="28"/>
  <c r="AC40" i="28"/>
  <c r="AC26" i="28"/>
  <c r="AC25" i="28"/>
  <c r="AC37" i="28"/>
  <c r="N6" i="20"/>
  <c r="N19" i="20"/>
  <c r="N28" i="20"/>
  <c r="N32" i="20"/>
  <c r="N46" i="20"/>
  <c r="N8" i="20"/>
  <c r="N48" i="20"/>
  <c r="N50" i="20"/>
  <c r="N51" i="20"/>
  <c r="N29" i="20"/>
  <c r="N35" i="20"/>
  <c r="N53" i="20"/>
  <c r="N36" i="20"/>
  <c r="N13" i="20"/>
  <c r="N31" i="20"/>
  <c r="N37" i="20"/>
  <c r="N33" i="20"/>
  <c r="N22" i="20"/>
  <c r="N27" i="20"/>
  <c r="N34" i="20"/>
  <c r="N54" i="20"/>
  <c r="N24" i="20"/>
  <c r="N38" i="20"/>
  <c r="N56" i="20"/>
  <c r="N57" i="20"/>
  <c r="N58" i="20"/>
  <c r="N59" i="20"/>
  <c r="N60" i="20"/>
  <c r="N61" i="20"/>
  <c r="N62" i="20"/>
  <c r="N64" i="20"/>
  <c r="N65" i="20"/>
  <c r="N66" i="20"/>
  <c r="N67" i="20"/>
  <c r="N69" i="20"/>
  <c r="N70" i="20"/>
  <c r="N71" i="20"/>
  <c r="N73" i="20"/>
  <c r="N9" i="20"/>
  <c r="M10" i="20"/>
  <c r="M11" i="20"/>
  <c r="M7" i="20"/>
  <c r="M14" i="20"/>
  <c r="M6" i="20"/>
  <c r="M15" i="20"/>
  <c r="M12" i="20"/>
  <c r="M30" i="20"/>
  <c r="M19" i="20"/>
  <c r="M16" i="20"/>
  <c r="M44" i="20"/>
  <c r="M43" i="20"/>
  <c r="M28" i="20"/>
  <c r="M32" i="20"/>
  <c r="M42" i="20"/>
  <c r="M45" i="20"/>
  <c r="M46" i="20"/>
  <c r="M8" i="20"/>
  <c r="M40" i="20"/>
  <c r="M47" i="20"/>
  <c r="M48" i="20"/>
  <c r="M49" i="20"/>
  <c r="M50" i="20"/>
  <c r="M51" i="20"/>
  <c r="M23" i="20"/>
  <c r="M5" i="20"/>
  <c r="M21" i="20"/>
  <c r="M29" i="20"/>
  <c r="M35" i="20"/>
  <c r="M52" i="20"/>
  <c r="M53" i="20"/>
  <c r="M36" i="20"/>
  <c r="M20" i="20"/>
  <c r="M17" i="20"/>
  <c r="M13" i="20"/>
  <c r="M31" i="20"/>
  <c r="M37" i="20"/>
  <c r="M41" i="20"/>
  <c r="M25" i="20"/>
  <c r="M33" i="20"/>
  <c r="M26" i="20"/>
  <c r="M39" i="20"/>
  <c r="M22" i="20"/>
  <c r="M27" i="20"/>
  <c r="M34" i="20"/>
  <c r="M54" i="20"/>
  <c r="M24" i="20"/>
  <c r="M18" i="20"/>
  <c r="M38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9" i="20"/>
  <c r="L73" i="20"/>
  <c r="L72" i="20"/>
  <c r="L71" i="20"/>
  <c r="L70" i="20"/>
  <c r="L69" i="20"/>
  <c r="L68" i="20"/>
  <c r="L67" i="20"/>
  <c r="L66" i="20"/>
  <c r="L64" i="20"/>
  <c r="L63" i="20"/>
  <c r="L62" i="20"/>
  <c r="L61" i="20"/>
  <c r="L60" i="20"/>
  <c r="L58" i="20"/>
  <c r="L56" i="20"/>
  <c r="L55" i="20"/>
  <c r="L49" i="20"/>
  <c r="AF4" i="23"/>
  <c r="N20" i="20" s="1"/>
  <c r="N7" i="20"/>
  <c r="N72" i="20"/>
  <c r="N55" i="20"/>
  <c r="N39" i="20"/>
  <c r="N23" i="20"/>
  <c r="N43" i="20"/>
  <c r="N49" i="20"/>
  <c r="N17" i="20"/>
  <c r="N14" i="20"/>
  <c r="N15" i="20"/>
  <c r="N10" i="20"/>
  <c r="N11" i="20"/>
  <c r="N63" i="20"/>
  <c r="N16" i="20"/>
  <c r="N52" i="20"/>
  <c r="N41" i="20"/>
  <c r="N18" i="20"/>
  <c r="N5" i="20"/>
  <c r="N25" i="20"/>
  <c r="N26" i="20"/>
  <c r="N45" i="20"/>
  <c r="N30" i="20"/>
  <c r="N47" i="20"/>
  <c r="N42" i="20"/>
  <c r="N21" i="20"/>
  <c r="N12" i="20"/>
  <c r="N68" i="20"/>
  <c r="N40" i="20"/>
  <c r="N44" i="20"/>
  <c r="AF33" i="21"/>
  <c r="AF14" i="27"/>
  <c r="AF4" i="27"/>
  <c r="AF7" i="27"/>
  <c r="L32" i="20" s="1"/>
  <c r="AF25" i="27"/>
  <c r="L39" i="20" s="1"/>
  <c r="AF18" i="27"/>
  <c r="L53" i="20" s="1"/>
  <c r="AF36" i="27"/>
  <c r="AF20" i="27"/>
  <c r="AF10" i="27"/>
  <c r="AF15" i="27"/>
  <c r="AF8" i="27"/>
  <c r="L59" i="20" s="1"/>
  <c r="AF38" i="27"/>
  <c r="L38" i="20" s="1"/>
  <c r="AF47" i="27"/>
  <c r="AF23" i="27"/>
  <c r="L24" i="20" s="1"/>
  <c r="AF5" i="27"/>
  <c r="AF9" i="27"/>
  <c r="AF27" i="27"/>
  <c r="AF19" i="27"/>
  <c r="L11" i="20" s="1"/>
  <c r="AF40" i="27"/>
  <c r="L40" i="20" s="1"/>
  <c r="AF16" i="27"/>
  <c r="L46" i="20" s="1"/>
  <c r="AF34" i="27"/>
  <c r="AF44" i="27"/>
  <c r="L41" i="20" s="1"/>
  <c r="AF37" i="27"/>
  <c r="L29" i="20" s="1"/>
  <c r="AF45" i="27"/>
  <c r="AF50" i="27"/>
  <c r="L51" i="20" s="1"/>
  <c r="AF11" i="27"/>
  <c r="AF35" i="27"/>
  <c r="L28" i="20" s="1"/>
  <c r="AF21" i="27"/>
  <c r="AF26" i="27"/>
  <c r="AF30" i="27"/>
  <c r="L65" i="20" s="1"/>
  <c r="AF46" i="27"/>
  <c r="AF17" i="27"/>
  <c r="L57" i="20" s="1"/>
  <c r="AF29" i="27"/>
  <c r="AF13" i="27"/>
  <c r="AF33" i="27"/>
  <c r="AF31" i="27"/>
  <c r="AF48" i="27"/>
  <c r="AF6" i="27"/>
  <c r="L44" i="20" s="1"/>
  <c r="AF22" i="27"/>
  <c r="L54" i="20" s="1"/>
  <c r="AF24" i="27"/>
  <c r="AF12" i="27"/>
  <c r="AF42" i="27"/>
  <c r="AG4" i="27" a="1"/>
  <c r="AG4" i="27" s="1"/>
  <c r="AG7" i="27" a="1"/>
  <c r="AG7" i="27" s="1"/>
  <c r="AG25" i="27" a="1"/>
  <c r="AG25" i="27" s="1"/>
  <c r="AG18" i="27" a="1"/>
  <c r="AG18" i="27" s="1"/>
  <c r="AG36" i="27" a="1"/>
  <c r="AG36" i="27" s="1"/>
  <c r="AG20" i="27" a="1"/>
  <c r="AG20" i="27" s="1"/>
  <c r="AG10" i="27" a="1"/>
  <c r="AG10" i="27" s="1"/>
  <c r="AG15" i="27" a="1"/>
  <c r="AG15" i="27" s="1"/>
  <c r="AG8" i="27" a="1"/>
  <c r="AG8" i="27" s="1"/>
  <c r="AG38" i="27" a="1"/>
  <c r="AG38" i="27" s="1"/>
  <c r="AG47" i="27" a="1"/>
  <c r="AG47" i="27" s="1"/>
  <c r="AG23" i="27" a="1"/>
  <c r="AG23" i="27" s="1"/>
  <c r="AG5" i="27" a="1"/>
  <c r="AG5" i="27" s="1"/>
  <c r="AG9" i="27" a="1"/>
  <c r="AG9" i="27" s="1"/>
  <c r="AG27" i="27" a="1"/>
  <c r="AG27" i="27" s="1"/>
  <c r="AG19" i="27" a="1"/>
  <c r="AG19" i="27" s="1"/>
  <c r="AG40" i="27" a="1"/>
  <c r="AG40" i="27" s="1"/>
  <c r="AG16" i="27" a="1"/>
  <c r="AG16" i="27" s="1"/>
  <c r="AG34" i="27" a="1"/>
  <c r="AG34" i="27" s="1"/>
  <c r="AG44" i="27" a="1"/>
  <c r="AG44" i="27" s="1"/>
  <c r="AG37" i="27" a="1"/>
  <c r="AG37" i="27" s="1"/>
  <c r="AG45" i="27" a="1"/>
  <c r="AG45" i="27" s="1"/>
  <c r="AG50" i="27" a="1"/>
  <c r="AG50" i="27" s="1"/>
  <c r="AG11" i="27" a="1"/>
  <c r="AG11" i="27" s="1"/>
  <c r="AG35" i="27" a="1"/>
  <c r="AG35" i="27" s="1"/>
  <c r="AG21" i="27" a="1"/>
  <c r="AG21" i="27" s="1"/>
  <c r="AG26" i="27" a="1"/>
  <c r="AG26" i="27" s="1"/>
  <c r="AG30" i="27" a="1"/>
  <c r="AG30" i="27" s="1"/>
  <c r="AG46" i="27" a="1"/>
  <c r="AG46" i="27" s="1"/>
  <c r="AG17" i="27" a="1"/>
  <c r="AG17" i="27" s="1"/>
  <c r="AG29" i="27" a="1"/>
  <c r="AG29" i="27" s="1"/>
  <c r="AG13" i="27" a="1"/>
  <c r="AG13" i="27" s="1"/>
  <c r="AG33" i="27" a="1"/>
  <c r="AG33" i="27" s="1"/>
  <c r="AG31" i="27" a="1"/>
  <c r="AG31" i="27" s="1"/>
  <c r="AG48" i="27" a="1"/>
  <c r="AG48" i="27" s="1"/>
  <c r="AG6" i="27" a="1"/>
  <c r="AG6" i="27" s="1"/>
  <c r="AG22" i="27" a="1"/>
  <c r="AG22" i="27" s="1"/>
  <c r="AG24" i="27" a="1"/>
  <c r="AG24" i="27" s="1"/>
  <c r="AG12" i="27" a="1"/>
  <c r="AG12" i="27" s="1"/>
  <c r="AG42" i="27" a="1"/>
  <c r="AG42" i="27" s="1"/>
  <c r="AG14" i="27" a="1"/>
  <c r="AG14" i="27" s="1"/>
  <c r="AA6" i="27" a="1"/>
  <c r="AA6" i="27" s="1"/>
  <c r="AA24" i="27" a="1"/>
  <c r="AA24" i="27" s="1"/>
  <c r="AA31" i="27" a="1"/>
  <c r="AA31" i="27" s="1"/>
  <c r="AA11" i="27" a="1"/>
  <c r="AA11" i="27" s="1"/>
  <c r="AA14" i="27" a="1"/>
  <c r="AA14" i="27" s="1"/>
  <c r="AA16" i="27" a="1"/>
  <c r="AA16" i="27" s="1"/>
  <c r="AA4" i="27" a="1"/>
  <c r="AA4" i="27" s="1"/>
  <c r="AA7" i="27" a="1"/>
  <c r="AA7" i="27" s="1"/>
  <c r="AA10" i="27" a="1"/>
  <c r="AA10" i="27" s="1"/>
  <c r="AA12" i="27" a="1"/>
  <c r="AA12" i="27" s="1"/>
  <c r="AA34" i="27" a="1"/>
  <c r="AA34" i="27" s="1"/>
  <c r="AA20" i="27" a="1"/>
  <c r="AA20" i="27" s="1"/>
  <c r="AA30" i="27" a="1"/>
  <c r="AA30" i="27" s="1"/>
  <c r="AA27" i="27" a="1"/>
  <c r="AA27" i="27" s="1"/>
  <c r="AA23" i="27" a="1"/>
  <c r="AA23" i="27" s="1"/>
  <c r="AA22" i="27" a="1"/>
  <c r="AA22" i="27"/>
  <c r="AA25" i="27" a="1"/>
  <c r="AA25" i="27" s="1"/>
  <c r="AA5" i="27" a="1"/>
  <c r="AA5" i="27" s="1"/>
  <c r="AA41" i="27" a="1"/>
  <c r="AA41" i="27" s="1"/>
  <c r="AA49" i="27" a="1"/>
  <c r="AA49" i="27" s="1"/>
  <c r="AA47" i="27" a="1"/>
  <c r="AA47" i="27" s="1"/>
  <c r="AA15" i="27" a="1"/>
  <c r="AA15" i="27" s="1"/>
  <c r="AA37" i="27" a="1"/>
  <c r="AA37" i="27" s="1"/>
  <c r="AA42" i="27" a="1"/>
  <c r="AA42" i="27" s="1"/>
  <c r="AA33" i="27" a="1"/>
  <c r="AA33" i="27" s="1"/>
  <c r="AA21" i="27" a="1"/>
  <c r="AA21" i="27" s="1"/>
  <c r="AA8" i="27" a="1"/>
  <c r="AA8" i="27" s="1"/>
  <c r="AA38" i="27" a="1"/>
  <c r="AA38" i="27" s="1"/>
  <c r="AA29" i="27" a="1"/>
  <c r="AA29" i="27" s="1"/>
  <c r="AA13" i="27" a="1"/>
  <c r="AA13" i="27" s="1"/>
  <c r="AA39" i="27" a="1"/>
  <c r="AA39" i="27" s="1"/>
  <c r="AA35" i="27" a="1"/>
  <c r="AA35" i="27" s="1"/>
  <c r="AA26" i="27" a="1"/>
  <c r="AA26" i="27" s="1"/>
  <c r="AA43" i="27" a="1"/>
  <c r="AA43" i="27" s="1"/>
  <c r="AA44" i="27" a="1"/>
  <c r="AA44" i="27" s="1"/>
  <c r="AA17" i="27" a="1"/>
  <c r="AA17" i="27" s="1"/>
  <c r="AA9" i="27" a="1"/>
  <c r="AA9" i="27" s="1"/>
  <c r="AA46" i="27" a="1"/>
  <c r="AA46" i="27" s="1"/>
  <c r="AA28" i="27" a="1"/>
  <c r="AA28" i="27" s="1"/>
  <c r="AA40" i="27" a="1"/>
  <c r="AA40" i="27" s="1"/>
  <c r="AA19" i="27" a="1"/>
  <c r="AA19" i="27" s="1"/>
  <c r="T9" i="27" a="1"/>
  <c r="T9" i="27" s="1"/>
  <c r="T34" i="27" a="1"/>
  <c r="T34" i="27" s="1"/>
  <c r="T35" i="27" a="1"/>
  <c r="T35" i="27" s="1"/>
  <c r="T27" i="27" a="1"/>
  <c r="T27" i="27" s="1"/>
  <c r="T18" i="27" a="1"/>
  <c r="T18" i="27" s="1"/>
  <c r="T16" i="27" a="1"/>
  <c r="T16" i="27" s="1"/>
  <c r="T37" i="27" a="1"/>
  <c r="T37" i="27" s="1"/>
  <c r="T24" i="27" a="1"/>
  <c r="T24" i="27" s="1"/>
  <c r="T43" i="27" a="1"/>
  <c r="T43" i="27" s="1"/>
  <c r="T26" i="27" a="1"/>
  <c r="T26" i="27" s="1"/>
  <c r="T31" i="27" a="1"/>
  <c r="T31" i="27" s="1"/>
  <c r="T39" i="27" a="1"/>
  <c r="T39" i="27" s="1"/>
  <c r="T49" i="27" a="1"/>
  <c r="T49" i="27" s="1"/>
  <c r="T50" i="27" a="1"/>
  <c r="T50" i="27" s="1"/>
  <c r="T48" i="27" a="1"/>
  <c r="T48" i="27" s="1"/>
  <c r="T12" i="27" a="1"/>
  <c r="T12" i="27" s="1"/>
  <c r="T38" i="27" a="1"/>
  <c r="T38" i="27" s="1"/>
  <c r="T41" i="27" a="1"/>
  <c r="T41" i="27" s="1"/>
  <c r="T28" i="27" a="1"/>
  <c r="T28" i="27" s="1"/>
  <c r="T30" i="27" a="1"/>
  <c r="T30" i="27" s="1"/>
  <c r="T13" i="27" a="1"/>
  <c r="T13" i="27" s="1"/>
  <c r="T40" i="27" a="1"/>
  <c r="T40" i="27" s="1"/>
  <c r="T19" i="27" a="1"/>
  <c r="T19" i="27"/>
  <c r="T17" i="27" a="1"/>
  <c r="T17" i="27" s="1"/>
  <c r="T32" i="27" a="1"/>
  <c r="T32" i="27" s="1"/>
  <c r="T29" i="27" a="1"/>
  <c r="T29" i="27" s="1"/>
  <c r="T42" i="27" a="1"/>
  <c r="T42" i="27" s="1"/>
  <c r="T46" i="27" a="1"/>
  <c r="T46" i="27" s="1"/>
  <c r="T36" i="27" a="1"/>
  <c r="T36" i="27" s="1"/>
  <c r="T44" i="27" a="1"/>
  <c r="T44" i="27" s="1"/>
  <c r="T11" i="27" a="1"/>
  <c r="T11" i="27" s="1"/>
  <c r="T21" i="27" a="1"/>
  <c r="T21" i="27" s="1"/>
  <c r="T10" i="27" a="1"/>
  <c r="T10" i="27" s="1"/>
  <c r="T25" i="27" a="1"/>
  <c r="T25" i="27" s="1"/>
  <c r="T33" i="27" a="1"/>
  <c r="T33" i="27" s="1"/>
  <c r="T45" i="27" a="1"/>
  <c r="T45" i="27" s="1"/>
  <c r="T47" i="27" a="1"/>
  <c r="T47" i="27" s="1"/>
  <c r="T20" i="27" a="1"/>
  <c r="T20" i="27" s="1"/>
  <c r="T4" i="27" a="1"/>
  <c r="T4" i="27" s="1"/>
  <c r="T8" i="27" a="1"/>
  <c r="T8" i="27" s="1"/>
  <c r="T23" i="27" a="1"/>
  <c r="T23" i="27" s="1"/>
  <c r="M5" i="27" a="1"/>
  <c r="M5" i="27" s="1"/>
  <c r="M6" i="27" a="1"/>
  <c r="M6" i="27" s="1"/>
  <c r="M9" i="27" a="1"/>
  <c r="M9" i="27" s="1"/>
  <c r="M10" i="27" a="1"/>
  <c r="M10" i="27" s="1"/>
  <c r="M13" i="27" a="1"/>
  <c r="M13" i="27" s="1"/>
  <c r="M17" i="27" a="1"/>
  <c r="M17" i="27" s="1"/>
  <c r="M18" i="27" a="1"/>
  <c r="M18" i="27" s="1"/>
  <c r="M19" i="27" a="1"/>
  <c r="M19" i="27"/>
  <c r="M22" i="27" a="1"/>
  <c r="M22" i="27" s="1"/>
  <c r="M28" i="27" a="1"/>
  <c r="M28" i="27" s="1"/>
  <c r="M29" i="27" a="1"/>
  <c r="M29" i="27"/>
  <c r="M30" i="27" a="1"/>
  <c r="M30" i="27" s="1"/>
  <c r="M31" i="27" a="1"/>
  <c r="M31" i="27" s="1"/>
  <c r="M32" i="27" a="1"/>
  <c r="M32" i="27" s="1"/>
  <c r="M33" i="27" a="1"/>
  <c r="M33" i="27" s="1"/>
  <c r="M34" i="27" a="1"/>
  <c r="M34" i="27" s="1"/>
  <c r="M35" i="27" a="1"/>
  <c r="M35" i="27" s="1"/>
  <c r="M37" i="27" a="1"/>
  <c r="M37" i="27" s="1"/>
  <c r="M41" i="27" a="1"/>
  <c r="M41" i="27" s="1"/>
  <c r="M42" i="27" a="1"/>
  <c r="M42" i="27"/>
  <c r="M44" i="27" a="1"/>
  <c r="M44" i="27" s="1"/>
  <c r="M7" i="27" a="1"/>
  <c r="M7" i="27" s="1"/>
  <c r="M8" i="27" a="1"/>
  <c r="M8" i="27" s="1"/>
  <c r="M11" i="27" a="1"/>
  <c r="M11" i="27"/>
  <c r="M12" i="27" a="1"/>
  <c r="M12" i="27" s="1"/>
  <c r="M14" i="27" a="1"/>
  <c r="M14" i="27" s="1"/>
  <c r="M15" i="27" a="1"/>
  <c r="M15" i="27" s="1"/>
  <c r="M16" i="27" a="1"/>
  <c r="M16" i="27" s="1"/>
  <c r="M20" i="27" a="1"/>
  <c r="M20" i="27" s="1"/>
  <c r="M21" i="27" a="1"/>
  <c r="M21" i="27" s="1"/>
  <c r="M23" i="27" a="1"/>
  <c r="M23" i="27"/>
  <c r="M24" i="27" a="1"/>
  <c r="M24" i="27"/>
  <c r="M25" i="27" a="1"/>
  <c r="M25" i="27" s="1"/>
  <c r="M26" i="27" a="1"/>
  <c r="M26" i="27" s="1"/>
  <c r="M27" i="27" a="1"/>
  <c r="M27" i="27"/>
  <c r="M36" i="27" a="1"/>
  <c r="M36" i="27"/>
  <c r="M38" i="27" a="1"/>
  <c r="M38" i="27" s="1"/>
  <c r="M39" i="27" a="1"/>
  <c r="M39" i="27" s="1"/>
  <c r="M40" i="27" a="1"/>
  <c r="M40" i="27" s="1"/>
  <c r="M43" i="27" a="1"/>
  <c r="M43" i="27" s="1"/>
  <c r="M4" i="27" a="1"/>
  <c r="M4" i="27" s="1"/>
  <c r="F30" i="27" a="1"/>
  <c r="F30" i="27" s="1"/>
  <c r="F25" i="27" a="1"/>
  <c r="F25" i="27" s="1"/>
  <c r="F18" i="27" a="1"/>
  <c r="F18" i="27" s="1"/>
  <c r="F10" i="27" a="1"/>
  <c r="F10" i="27" s="1"/>
  <c r="F4" i="27" a="1"/>
  <c r="F4" i="27" s="1"/>
  <c r="F48" i="27" a="1"/>
  <c r="F48" i="27" s="1"/>
  <c r="F37" i="27" a="1"/>
  <c r="F37" i="27" s="1"/>
  <c r="F29" i="27" a="1"/>
  <c r="F29" i="27" s="1"/>
  <c r="F16" i="27" a="1"/>
  <c r="F16" i="27" s="1"/>
  <c r="F9" i="27" a="1"/>
  <c r="F9" i="27" s="1"/>
  <c r="F6" i="27" a="1"/>
  <c r="F6" i="27" s="1"/>
  <c r="F45" i="27" a="1"/>
  <c r="F45" i="27" s="1"/>
  <c r="F38" i="27" a="1"/>
  <c r="F38" i="27" s="1"/>
  <c r="F33" i="27" a="1"/>
  <c r="F33" i="27" s="1"/>
  <c r="F27" i="27" a="1"/>
  <c r="F27" i="27" s="1"/>
  <c r="F15" i="27" a="1"/>
  <c r="F15" i="27" s="1"/>
  <c r="F14" i="27" a="1"/>
  <c r="F14" i="27" s="1"/>
  <c r="F50" i="27" a="1"/>
  <c r="F50" i="27" s="1"/>
  <c r="F46" i="27" a="1"/>
  <c r="F46" i="27" s="1"/>
  <c r="F41" i="27" a="1"/>
  <c r="F41" i="27" s="1"/>
  <c r="F39" i="27" a="1"/>
  <c r="F39" i="27" s="1"/>
  <c r="F28" i="27" a="1"/>
  <c r="F28" i="27" s="1"/>
  <c r="F21" i="27" a="1"/>
  <c r="F21" i="27" s="1"/>
  <c r="F43" i="27" a="1"/>
  <c r="F43" i="27" s="1"/>
  <c r="F32" i="27" a="1"/>
  <c r="F32" i="27" s="1"/>
  <c r="F26" i="27" a="1"/>
  <c r="F26" i="27" s="1"/>
  <c r="F24" i="27" a="1"/>
  <c r="F24" i="27" s="1"/>
  <c r="F13" i="27" a="1"/>
  <c r="F13" i="27" s="1"/>
  <c r="F8" i="27" a="1"/>
  <c r="F8" i="27" s="1"/>
  <c r="F47" i="27" a="1"/>
  <c r="F47" i="27" s="1"/>
  <c r="F44" i="27" a="1"/>
  <c r="F44" i="27" s="1"/>
  <c r="F23" i="27" a="1"/>
  <c r="F23" i="27" s="1"/>
  <c r="F20" i="27" a="1"/>
  <c r="F20" i="27" s="1"/>
  <c r="F12" i="27" a="1"/>
  <c r="F12" i="27" s="1"/>
  <c r="F7" i="27" a="1"/>
  <c r="F7" i="27" s="1"/>
  <c r="F35" i="27" a="1"/>
  <c r="F35" i="27" s="1"/>
  <c r="F22" i="27" a="1"/>
  <c r="F22" i="27" s="1"/>
  <c r="F19" i="27" a="1"/>
  <c r="F19" i="27" s="1"/>
  <c r="F17" i="27" a="1"/>
  <c r="F17" i="27" s="1"/>
  <c r="F11" i="27" a="1"/>
  <c r="F11" i="27" s="1"/>
  <c r="F5" i="27" a="1"/>
  <c r="F5" i="27" s="1"/>
  <c r="L52" i="20" l="1"/>
  <c r="L10" i="20"/>
  <c r="L13" i="20"/>
  <c r="L19" i="20"/>
  <c r="L12" i="20"/>
  <c r="L6" i="20"/>
  <c r="L30" i="20"/>
  <c r="L36" i="20"/>
  <c r="L20" i="20"/>
  <c r="L45" i="20"/>
  <c r="AC29" i="27"/>
  <c r="AC10" i="27"/>
  <c r="L33" i="20"/>
  <c r="L48" i="20"/>
  <c r="L26" i="20"/>
  <c r="AC41" i="27"/>
  <c r="L34" i="20"/>
  <c r="L15" i="20"/>
  <c r="AC9" i="27"/>
  <c r="AC27" i="27"/>
  <c r="AC37" i="27"/>
  <c r="AC22" i="27"/>
  <c r="AC25" i="27"/>
  <c r="AC44" i="27"/>
  <c r="AC50" i="27"/>
  <c r="L9" i="20"/>
  <c r="L25" i="20"/>
  <c r="AC5" i="27"/>
  <c r="AC33" i="27"/>
  <c r="AC23" i="27"/>
  <c r="L42" i="20"/>
  <c r="L50" i="20"/>
  <c r="L7" i="20"/>
  <c r="L22" i="20"/>
  <c r="AC17" i="27"/>
  <c r="AC11" i="27"/>
  <c r="AC38" i="27"/>
  <c r="AC34" i="27"/>
  <c r="AC6" i="27"/>
  <c r="L16" i="20"/>
  <c r="AC14" i="27"/>
  <c r="L8" i="20"/>
  <c r="L31" i="20"/>
  <c r="L23" i="20"/>
  <c r="L47" i="20"/>
  <c r="L27" i="20"/>
  <c r="AC24" i="27"/>
  <c r="AC12" i="27"/>
  <c r="AC4" i="27"/>
  <c r="AC16" i="27"/>
  <c r="AC26" i="27"/>
  <c r="AC32" i="27"/>
  <c r="AC45" i="27"/>
  <c r="AC7" i="27"/>
  <c r="L5" i="20"/>
  <c r="L35" i="20"/>
  <c r="L43" i="20"/>
  <c r="AC13" i="27"/>
  <c r="AC19" i="27"/>
  <c r="AC8" i="27"/>
  <c r="AC21" i="27"/>
  <c r="AC48" i="27"/>
  <c r="AC20" i="27"/>
  <c r="AC30" i="27"/>
  <c r="L17" i="20"/>
  <c r="L21" i="20"/>
  <c r="L18" i="20"/>
  <c r="O18" i="20" s="1"/>
  <c r="AC36" i="27"/>
  <c r="AC42" i="27"/>
  <c r="AC40" i="27"/>
  <c r="AC31" i="27"/>
  <c r="AC43" i="27"/>
  <c r="AC15" i="27"/>
  <c r="AC47" i="27"/>
  <c r="L14" i="20"/>
  <c r="L37" i="20"/>
  <c r="AC46" i="27"/>
  <c r="AC39" i="27"/>
  <c r="AC35" i="27"/>
  <c r="AC28" i="27"/>
  <c r="AC18" i="27"/>
  <c r="AC49" i="27"/>
  <c r="O63" i="20"/>
  <c r="G51" i="20" l="1"/>
  <c r="O41" i="20"/>
  <c r="O54" i="20"/>
  <c r="O34" i="20"/>
  <c r="O57" i="20"/>
  <c r="O65" i="20"/>
  <c r="O67" i="20"/>
  <c r="O59" i="20"/>
  <c r="G55" i="20" l="1"/>
  <c r="G17" i="20"/>
  <c r="AC36" i="22"/>
  <c r="H34" i="22"/>
  <c r="AC5" i="23"/>
  <c r="AC7" i="23"/>
  <c r="AC12" i="23"/>
  <c r="AC13" i="23"/>
  <c r="AC15" i="23"/>
  <c r="AC20" i="23"/>
  <c r="AC21" i="23"/>
  <c r="AC23" i="23"/>
  <c r="AC28" i="23"/>
  <c r="AC29" i="23"/>
  <c r="AC31" i="23"/>
  <c r="AC36" i="23"/>
  <c r="AC37" i="23"/>
  <c r="AC35" i="23"/>
  <c r="A24" i="23"/>
  <c r="A31" i="23"/>
  <c r="A35" i="23"/>
  <c r="A19" i="23"/>
  <c r="A33" i="23"/>
  <c r="A17" i="23"/>
  <c r="A11" i="23"/>
  <c r="A27" i="23"/>
  <c r="A25" i="23"/>
  <c r="A26" i="23"/>
  <c r="A8" i="23"/>
  <c r="A36" i="23"/>
  <c r="A23" i="23"/>
  <c r="A18" i="23"/>
  <c r="A34" i="23"/>
  <c r="A16" i="23"/>
  <c r="A28" i="23"/>
  <c r="A21" i="23"/>
  <c r="A10" i="23"/>
  <c r="A13" i="23"/>
  <c r="A37" i="23"/>
  <c r="A15" i="23"/>
  <c r="A7" i="23"/>
  <c r="A32" i="23"/>
  <c r="A14" i="23"/>
  <c r="A12" i="23"/>
  <c r="A22" i="23"/>
  <c r="A30" i="23"/>
  <c r="A9" i="23"/>
  <c r="A29" i="23"/>
  <c r="A5" i="23"/>
  <c r="A20" i="23"/>
  <c r="A6" i="23"/>
  <c r="A4" i="23"/>
  <c r="A7" i="22"/>
  <c r="A27" i="22"/>
  <c r="A17" i="22"/>
  <c r="A15" i="22"/>
  <c r="A30" i="22"/>
  <c r="A36" i="22"/>
  <c r="A4" i="22"/>
  <c r="A31" i="22"/>
  <c r="A35" i="22"/>
  <c r="A25" i="22"/>
  <c r="A16" i="22"/>
  <c r="A28" i="22"/>
  <c r="A23" i="22"/>
  <c r="A29" i="22"/>
  <c r="A9" i="22"/>
  <c r="A6" i="22"/>
  <c r="A20" i="22"/>
  <c r="A37" i="22"/>
  <c r="A33" i="22"/>
  <c r="A19" i="22"/>
  <c r="A24" i="22"/>
  <c r="A10" i="22"/>
  <c r="A13" i="22"/>
  <c r="A34" i="22"/>
  <c r="A5" i="22"/>
  <c r="A21" i="22"/>
  <c r="A26" i="22"/>
  <c r="A32" i="22"/>
  <c r="A11" i="22"/>
  <c r="A14" i="22"/>
  <c r="A18" i="22"/>
  <c r="A12" i="22"/>
  <c r="A8" i="22"/>
  <c r="A22" i="22"/>
  <c r="H5" i="23"/>
  <c r="H29" i="23"/>
  <c r="H20" i="23"/>
  <c r="H32" i="23"/>
  <c r="H7" i="23"/>
  <c r="H17" i="23"/>
  <c r="H16" i="23"/>
  <c r="H13" i="23"/>
  <c r="H4" i="23"/>
  <c r="H28" i="23"/>
  <c r="H30" i="23"/>
  <c r="H24" i="23"/>
  <c r="H8" i="23"/>
  <c r="H15" i="23"/>
  <c r="H25" i="23"/>
  <c r="H35" i="23"/>
  <c r="H6" i="23"/>
  <c r="H26" i="23"/>
  <c r="H22" i="23"/>
  <c r="H27" i="23"/>
  <c r="H11" i="23"/>
  <c r="H37" i="23"/>
  <c r="H14" i="23"/>
  <c r="H31" i="23"/>
  <c r="H19" i="23"/>
  <c r="H9" i="23"/>
  <c r="H36" i="23"/>
  <c r="H23" i="23"/>
  <c r="H10" i="23"/>
  <c r="H21" i="23"/>
  <c r="H18" i="23"/>
  <c r="H33" i="23"/>
  <c r="H12" i="23"/>
  <c r="H34" i="23"/>
  <c r="H29" i="22"/>
  <c r="H18" i="22"/>
  <c r="H25" i="22"/>
  <c r="H30" i="22"/>
  <c r="H32" i="22"/>
  <c r="H19" i="22"/>
  <c r="H23" i="22"/>
  <c r="H22" i="22"/>
  <c r="H11" i="22"/>
  <c r="H20" i="22"/>
  <c r="H28" i="22"/>
  <c r="H12" i="22"/>
  <c r="H4" i="22"/>
  <c r="H6" i="22"/>
  <c r="H13" i="22"/>
  <c r="H36" i="22"/>
  <c r="H33" i="22"/>
  <c r="H31" i="22"/>
  <c r="H7" i="22"/>
  <c r="H15" i="22"/>
  <c r="H9" i="22"/>
  <c r="H26" i="22"/>
  <c r="H17" i="22"/>
  <c r="H14" i="22"/>
  <c r="H37" i="22"/>
  <c r="H24" i="22"/>
  <c r="H5" i="22"/>
  <c r="H10" i="22"/>
  <c r="H16" i="22"/>
  <c r="H27" i="22"/>
  <c r="H21" i="22"/>
  <c r="H8" i="22"/>
  <c r="H35" i="22"/>
  <c r="O23" i="23"/>
  <c r="O25" i="23"/>
  <c r="O19" i="23"/>
  <c r="O16" i="23"/>
  <c r="O17" i="23"/>
  <c r="O34" i="23"/>
  <c r="O33" i="23"/>
  <c r="O37" i="23"/>
  <c r="O35" i="23"/>
  <c r="O36" i="23"/>
  <c r="O28" i="23"/>
  <c r="O32" i="23"/>
  <c r="O30" i="23"/>
  <c r="O29" i="23"/>
  <c r="O26" i="23"/>
  <c r="O27" i="23"/>
  <c r="O31" i="23"/>
  <c r="O9" i="23"/>
  <c r="O10" i="23"/>
  <c r="O6" i="23"/>
  <c r="O11" i="23"/>
  <c r="O4" i="23"/>
  <c r="O8" i="23"/>
  <c r="O7" i="23"/>
  <c r="O12" i="23"/>
  <c r="O5" i="23"/>
  <c r="O20" i="23"/>
  <c r="O13" i="23"/>
  <c r="O22" i="23"/>
  <c r="O21" i="23"/>
  <c r="O15" i="23"/>
  <c r="O18" i="23"/>
  <c r="O14" i="23"/>
  <c r="O24" i="23"/>
  <c r="O25" i="22"/>
  <c r="O24" i="22"/>
  <c r="O35" i="22"/>
  <c r="O37" i="22"/>
  <c r="O34" i="22"/>
  <c r="O28" i="22"/>
  <c r="O36" i="22"/>
  <c r="O26" i="22"/>
  <c r="O22" i="22"/>
  <c r="O17" i="22"/>
  <c r="O19" i="22"/>
  <c r="O16" i="22"/>
  <c r="O18" i="22"/>
  <c r="O20" i="22"/>
  <c r="O21" i="22"/>
  <c r="O32" i="22"/>
  <c r="O31" i="22"/>
  <c r="O30" i="22"/>
  <c r="O29" i="22"/>
  <c r="O33" i="22"/>
  <c r="O27" i="22"/>
  <c r="O13" i="22"/>
  <c r="O14" i="22"/>
  <c r="O12" i="22"/>
  <c r="O11" i="22"/>
  <c r="O4" i="22"/>
  <c r="O5" i="22"/>
  <c r="O6" i="22"/>
  <c r="O8" i="22"/>
  <c r="O15" i="22"/>
  <c r="O7" i="22"/>
  <c r="O9" i="22"/>
  <c r="O10" i="22"/>
  <c r="O23" i="22"/>
  <c r="V29" i="22"/>
  <c r="V30" i="22"/>
  <c r="V32" i="22"/>
  <c r="V33" i="22"/>
  <c r="V16" i="22"/>
  <c r="V19" i="22"/>
  <c r="V17" i="22"/>
  <c r="V18" i="22"/>
  <c r="V20" i="22"/>
  <c r="V21" i="22"/>
  <c r="V9" i="22"/>
  <c r="V10" i="22"/>
  <c r="V15" i="22"/>
  <c r="V7" i="22"/>
  <c r="V12" i="22"/>
  <c r="V11" i="22"/>
  <c r="V13" i="22"/>
  <c r="V14" i="22"/>
  <c r="V4" i="22"/>
  <c r="V6" i="22"/>
  <c r="V8" i="22"/>
  <c r="V5" i="22"/>
  <c r="V35" i="22"/>
  <c r="V36" i="22"/>
  <c r="V37" i="22"/>
  <c r="V34" i="22"/>
  <c r="V25" i="22"/>
  <c r="V28" i="22"/>
  <c r="V24" i="22"/>
  <c r="V23" i="22"/>
  <c r="V26" i="22"/>
  <c r="V22" i="22"/>
  <c r="V27" i="22"/>
  <c r="V31" i="22"/>
  <c r="V26" i="23"/>
  <c r="V28" i="23"/>
  <c r="V27" i="23"/>
  <c r="V31" i="23"/>
  <c r="V30" i="23"/>
  <c r="V29" i="23"/>
  <c r="V7" i="23"/>
  <c r="V11" i="23"/>
  <c r="V10" i="23"/>
  <c r="V9" i="23"/>
  <c r="V6" i="23"/>
  <c r="V5" i="23"/>
  <c r="V4" i="23"/>
  <c r="V8" i="23"/>
  <c r="V12" i="23"/>
  <c r="V19" i="23"/>
  <c r="V13" i="23"/>
  <c r="V14" i="23"/>
  <c r="V18" i="23"/>
  <c r="V20" i="23"/>
  <c r="V16" i="23"/>
  <c r="V21" i="23"/>
  <c r="V15" i="23"/>
  <c r="V17" i="23"/>
  <c r="V22" i="23"/>
  <c r="V36" i="23"/>
  <c r="V34" i="23"/>
  <c r="V37" i="23"/>
  <c r="V33" i="23"/>
  <c r="V35" i="23"/>
  <c r="V24" i="23"/>
  <c r="V25" i="23"/>
  <c r="V23" i="23"/>
  <c r="V32" i="23"/>
  <c r="O29" i="20"/>
  <c r="O62" i="20"/>
  <c r="O70" i="20"/>
  <c r="O48" i="20"/>
  <c r="O64" i="20"/>
  <c r="O31" i="20"/>
  <c r="O36" i="20"/>
  <c r="G43" i="20"/>
  <c r="G48" i="20"/>
  <c r="G31" i="20"/>
  <c r="G54" i="20"/>
  <c r="G50" i="20"/>
  <c r="AC11" i="22" l="1"/>
  <c r="AC27" i="22"/>
  <c r="AC19" i="22"/>
  <c r="AC28" i="22"/>
  <c r="AC29" i="22"/>
  <c r="AC35" i="22"/>
  <c r="AC12" i="22"/>
  <c r="AC33" i="22"/>
  <c r="AC25" i="22"/>
  <c r="AC17" i="22"/>
  <c r="AC9" i="22"/>
  <c r="AC20" i="22"/>
  <c r="AC30" i="22"/>
  <c r="AC22" i="22"/>
  <c r="AC14" i="22"/>
  <c r="AC6" i="22"/>
  <c r="AC4" i="22"/>
  <c r="AC34" i="22"/>
  <c r="AC26" i="22"/>
  <c r="AC18" i="22"/>
  <c r="AC10" i="22"/>
  <c r="AC24" i="22"/>
  <c r="AC16" i="22"/>
  <c r="AC8" i="22"/>
  <c r="AC32" i="22"/>
  <c r="AC31" i="22"/>
  <c r="AC23" i="22"/>
  <c r="AC15" i="22"/>
  <c r="AC7" i="22"/>
  <c r="AC37" i="22"/>
  <c r="AC21" i="22"/>
  <c r="AC13" i="22"/>
  <c r="AC5" i="22"/>
  <c r="AC11" i="23"/>
  <c r="AC34" i="23"/>
  <c r="AC26" i="23"/>
  <c r="AC18" i="23"/>
  <c r="AC10" i="23"/>
  <c r="AC33" i="23"/>
  <c r="AC25" i="23"/>
  <c r="AC17" i="23"/>
  <c r="AC9" i="23"/>
  <c r="AC8" i="23"/>
  <c r="AC19" i="23"/>
  <c r="AC16" i="23"/>
  <c r="AC27" i="23"/>
  <c r="AC32" i="23"/>
  <c r="AC24" i="23"/>
  <c r="AC4" i="23"/>
  <c r="AC30" i="23"/>
  <c r="AC22" i="23"/>
  <c r="AC14" i="23"/>
  <c r="AC6" i="23"/>
  <c r="G53" i="20"/>
  <c r="G27" i="20"/>
  <c r="G44" i="20"/>
  <c r="O16" i="20"/>
  <c r="O10" i="20"/>
  <c r="O8" i="20"/>
  <c r="O40" i="20" l="1"/>
  <c r="G29" i="20"/>
  <c r="G33" i="20"/>
  <c r="G7" i="20"/>
  <c r="G20" i="20"/>
  <c r="O43" i="20" l="1"/>
  <c r="G47" i="20"/>
  <c r="O51" i="20"/>
  <c r="O69" i="20"/>
  <c r="O45" i="20"/>
  <c r="O71" i="20"/>
  <c r="O46" i="20"/>
  <c r="O56" i="20"/>
  <c r="O60" i="20"/>
  <c r="O50" i="20"/>
  <c r="O37" i="20"/>
  <c r="O27" i="20"/>
  <c r="O73" i="20"/>
  <c r="O11" i="20"/>
  <c r="O26" i="20"/>
  <c r="O53" i="20"/>
  <c r="O21" i="20"/>
  <c r="O49" i="20"/>
  <c r="O47" i="20"/>
  <c r="O20" i="20"/>
  <c r="O5" i="20"/>
  <c r="O24" i="20"/>
  <c r="O25" i="20"/>
  <c r="O58" i="20"/>
  <c r="O66" i="20"/>
  <c r="O42" i="20"/>
  <c r="O19" i="20"/>
  <c r="O52" i="20"/>
  <c r="O7" i="20"/>
  <c r="O13" i="20"/>
  <c r="O33" i="20"/>
  <c r="O22" i="20"/>
  <c r="O32" i="20"/>
  <c r="O28" i="20"/>
  <c r="O6" i="20"/>
  <c r="O17" i="20"/>
  <c r="AC19" i="21"/>
  <c r="AC6" i="21"/>
  <c r="AC18" i="21"/>
  <c r="AC15" i="21"/>
  <c r="AC22" i="21"/>
  <c r="AC16" i="21"/>
  <c r="AC9" i="21"/>
  <c r="AC5" i="21"/>
  <c r="AC14" i="21"/>
  <c r="AC11" i="21"/>
  <c r="A25" i="21"/>
  <c r="A24" i="21"/>
  <c r="A4" i="21"/>
  <c r="A20" i="21"/>
  <c r="A30" i="21"/>
  <c r="A19" i="21"/>
  <c r="A28" i="21"/>
  <c r="V24" i="21"/>
  <c r="O27" i="21"/>
  <c r="A7" i="21"/>
  <c r="V13" i="21"/>
  <c r="O10" i="21"/>
  <c r="A32" i="21"/>
  <c r="V5" i="21"/>
  <c r="O9" i="21"/>
  <c r="H32" i="21"/>
  <c r="A14" i="21"/>
  <c r="AC10" i="21"/>
  <c r="V21" i="21"/>
  <c r="O30" i="21"/>
  <c r="H29" i="21"/>
  <c r="A13" i="21"/>
  <c r="V32" i="21"/>
  <c r="O24" i="21"/>
  <c r="H30" i="21"/>
  <c r="V11" i="21"/>
  <c r="O7" i="21"/>
  <c r="H28" i="21"/>
  <c r="AC24" i="21"/>
  <c r="V30" i="21"/>
  <c r="O17" i="21"/>
  <c r="H24" i="21"/>
  <c r="V27" i="21"/>
  <c r="O11" i="21"/>
  <c r="H22" i="21"/>
  <c r="A26" i="21"/>
  <c r="AC8" i="21"/>
  <c r="V6" i="21"/>
  <c r="O5" i="21"/>
  <c r="H20" i="21"/>
  <c r="A10" i="21"/>
  <c r="V31" i="21"/>
  <c r="O23" i="21"/>
  <c r="H19" i="21"/>
  <c r="A23" i="21"/>
  <c r="V26" i="21"/>
  <c r="O26" i="21"/>
  <c r="H18" i="21"/>
  <c r="AC23" i="21"/>
  <c r="V28" i="21"/>
  <c r="O19" i="21"/>
  <c r="H17" i="21"/>
  <c r="O21" i="21"/>
  <c r="H15" i="21"/>
  <c r="A5" i="21"/>
  <c r="V7" i="21"/>
  <c r="O12" i="21"/>
  <c r="H12" i="21"/>
  <c r="A22" i="21"/>
  <c r="O22" i="21"/>
  <c r="H13" i="21"/>
  <c r="A27" i="21"/>
  <c r="H10" i="21"/>
  <c r="V16" i="21"/>
  <c r="O15" i="21"/>
  <c r="H8" i="21"/>
  <c r="A15" i="21"/>
  <c r="V10" i="21"/>
  <c r="H7" i="21"/>
  <c r="A6" i="21"/>
  <c r="V14" i="21"/>
  <c r="O14" i="21"/>
  <c r="A12" i="21"/>
  <c r="V23" i="21"/>
  <c r="O8" i="21"/>
  <c r="H31" i="21"/>
  <c r="AC26" i="21"/>
  <c r="V25" i="21"/>
  <c r="O4" i="21"/>
  <c r="H27" i="21"/>
  <c r="A9" i="21"/>
  <c r="V17" i="21"/>
  <c r="O28" i="21"/>
  <c r="H26" i="21"/>
  <c r="A17" i="21"/>
  <c r="V18" i="21"/>
  <c r="O20" i="21"/>
  <c r="H25" i="21"/>
  <c r="AC12" i="21"/>
  <c r="V22" i="21"/>
  <c r="O13" i="21"/>
  <c r="H23" i="21"/>
  <c r="A31" i="21"/>
  <c r="V4" i="21"/>
  <c r="O25" i="21"/>
  <c r="H21" i="21"/>
  <c r="A29" i="21"/>
  <c r="V8" i="21"/>
  <c r="O29" i="21"/>
  <c r="H16" i="21"/>
  <c r="V15" i="21"/>
  <c r="O31" i="21"/>
  <c r="H14" i="21"/>
  <c r="A21" i="21"/>
  <c r="V19" i="21"/>
  <c r="H11" i="21"/>
  <c r="A8" i="21"/>
  <c r="AC29" i="21"/>
  <c r="V29" i="21"/>
  <c r="O32" i="21"/>
  <c r="H9" i="21"/>
  <c r="V12" i="21"/>
  <c r="O18" i="21"/>
  <c r="H5" i="21"/>
  <c r="A11" i="21"/>
  <c r="V20" i="21"/>
  <c r="O16" i="21"/>
  <c r="H6" i="21"/>
  <c r="A16" i="21"/>
  <c r="V9" i="21"/>
  <c r="O6" i="21"/>
  <c r="H4" i="21"/>
  <c r="A18" i="21"/>
  <c r="O39" i="20" l="1"/>
  <c r="O23" i="20"/>
  <c r="O61" i="20"/>
  <c r="O35" i="20"/>
  <c r="O38" i="20"/>
  <c r="O14" i="20"/>
  <c r="O55" i="20"/>
  <c r="O68" i="20"/>
  <c r="O44" i="20"/>
  <c r="O72" i="20"/>
  <c r="O12" i="20"/>
  <c r="O9" i="20"/>
  <c r="O30" i="20"/>
  <c r="O15" i="20"/>
  <c r="AC28" i="21"/>
  <c r="AC17" i="21"/>
  <c r="AC13" i="21"/>
  <c r="AC7" i="21"/>
  <c r="AC25" i="21"/>
  <c r="AC31" i="21"/>
  <c r="AC4" i="21"/>
  <c r="AC32" i="21"/>
  <c r="AC30" i="21"/>
  <c r="AC20" i="21"/>
  <c r="AC27" i="21"/>
  <c r="AC21" i="21"/>
  <c r="I30" i="20" l="1"/>
  <c r="I46" i="20"/>
  <c r="I12" i="20"/>
  <c r="I69" i="20"/>
  <c r="I71" i="20"/>
  <c r="I43" i="20"/>
  <c r="I61" i="20"/>
  <c r="I23" i="20"/>
  <c r="I21" i="20"/>
  <c r="I25" i="20"/>
  <c r="I20" i="20"/>
  <c r="I11" i="20"/>
  <c r="I6" i="20"/>
  <c r="I5" i="20"/>
  <c r="I19" i="20"/>
  <c r="I52" i="20"/>
  <c r="I24" i="20"/>
  <c r="I38" i="20"/>
  <c r="I72" i="20"/>
  <c r="I50" i="20"/>
  <c r="I49" i="20"/>
  <c r="I13" i="20"/>
  <c r="I51" i="20"/>
  <c r="I35" i="20"/>
  <c r="I7" i="20"/>
  <c r="I44" i="20"/>
  <c r="I66" i="20"/>
  <c r="I68" i="20"/>
  <c r="I32" i="20"/>
  <c r="I26" i="20"/>
  <c r="I55" i="20"/>
  <c r="I53" i="20"/>
  <c r="I37" i="20"/>
  <c r="I42" i="20"/>
  <c r="I45" i="20"/>
  <c r="I22" i="20"/>
  <c r="I9" i="20"/>
  <c r="I63" i="20"/>
  <c r="I18" i="20"/>
  <c r="I59" i="20"/>
  <c r="I67" i="20"/>
  <c r="I57" i="20"/>
  <c r="I34" i="20"/>
  <c r="I41" i="20"/>
  <c r="I65" i="20"/>
  <c r="I54" i="20"/>
  <c r="I36" i="20"/>
  <c r="I64" i="20"/>
  <c r="I48" i="20"/>
  <c r="I31" i="20"/>
  <c r="I70" i="20"/>
  <c r="I62" i="20"/>
  <c r="I29" i="20"/>
  <c r="I16" i="20"/>
  <c r="I8" i="20"/>
  <c r="I10" i="20"/>
  <c r="I40" i="20"/>
  <c r="I27" i="20"/>
  <c r="I60" i="20"/>
  <c r="I39" i="20"/>
  <c r="I17" i="20"/>
  <c r="I56" i="20"/>
  <c r="I15" i="20"/>
  <c r="I14" i="20"/>
  <c r="I58" i="20"/>
  <c r="I47" i="20"/>
  <c r="I28" i="20"/>
  <c r="I73" i="20"/>
  <c r="I33" i="20"/>
  <c r="G32" i="20"/>
  <c r="G25" i="20"/>
  <c r="G13" i="20"/>
  <c r="G21" i="20"/>
  <c r="G22" i="20"/>
  <c r="G30" i="20"/>
  <c r="G6" i="20"/>
  <c r="G26" i="20"/>
  <c r="G45" i="20"/>
  <c r="G24" i="20"/>
  <c r="G36" i="20"/>
  <c r="G52" i="20"/>
  <c r="G49" i="20"/>
  <c r="G37" i="20"/>
  <c r="O18" i="18"/>
  <c r="O5" i="18"/>
  <c r="O23" i="18"/>
  <c r="O36" i="18"/>
  <c r="O38" i="18"/>
  <c r="O40" i="18"/>
  <c r="O28" i="18"/>
  <c r="O39" i="18"/>
  <c r="O8" i="18"/>
  <c r="O9" i="18"/>
  <c r="O16" i="18"/>
  <c r="O17" i="18"/>
  <c r="O29" i="18"/>
  <c r="O10" i="18"/>
  <c r="O4" i="18"/>
  <c r="O12" i="18"/>
  <c r="O24" i="18"/>
  <c r="O11" i="18"/>
  <c r="O20" i="18"/>
  <c r="O30" i="18"/>
  <c r="O27" i="18"/>
  <c r="O22" i="18"/>
  <c r="O31" i="18"/>
  <c r="O35" i="18"/>
  <c r="O7" i="18"/>
  <c r="O25" i="18"/>
  <c r="O13" i="18"/>
  <c r="O14" i="18"/>
  <c r="O21" i="18"/>
  <c r="O15" i="18"/>
  <c r="O34" i="18"/>
  <c r="O19" i="18"/>
  <c r="O37" i="18"/>
  <c r="O32" i="18"/>
  <c r="O33" i="18"/>
  <c r="O26" i="18"/>
  <c r="O6" i="18"/>
  <c r="V7" i="18"/>
  <c r="V6" i="18"/>
  <c r="V17" i="18"/>
  <c r="V36" i="18"/>
  <c r="V25" i="18"/>
  <c r="V15" i="18"/>
  <c r="V30" i="18"/>
  <c r="V21" i="18"/>
  <c r="V5" i="18"/>
  <c r="V9" i="18"/>
  <c r="V18" i="18"/>
  <c r="V12" i="18"/>
  <c r="V22" i="18"/>
  <c r="V31" i="18"/>
  <c r="V33" i="18"/>
  <c r="V20" i="18"/>
  <c r="V19" i="18"/>
  <c r="V28" i="18"/>
  <c r="V37" i="18"/>
  <c r="V23" i="18"/>
  <c r="V27" i="18"/>
  <c r="V24" i="18"/>
  <c r="V13" i="18"/>
  <c r="V8" i="18"/>
  <c r="V14" i="18"/>
  <c r="V34" i="18"/>
  <c r="V10" i="18"/>
  <c r="V39" i="18"/>
  <c r="V32" i="18"/>
  <c r="V16" i="18"/>
  <c r="V11" i="18"/>
  <c r="V29" i="18"/>
  <c r="V40" i="18"/>
  <c r="V26" i="18"/>
  <c r="V35" i="18"/>
  <c r="V38" i="18"/>
  <c r="V4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A8" i="18"/>
  <c r="A4" i="18"/>
  <c r="A28" i="18"/>
  <c r="A31" i="18"/>
  <c r="A34" i="18"/>
  <c r="A39" i="18"/>
  <c r="A9" i="18"/>
  <c r="A37" i="18"/>
  <c r="A38" i="18"/>
  <c r="A6" i="18"/>
  <c r="A22" i="18"/>
  <c r="A14" i="18"/>
  <c r="A29" i="18"/>
  <c r="A21" i="18"/>
  <c r="A11" i="18"/>
  <c r="A12" i="18"/>
  <c r="A26" i="18"/>
  <c r="A32" i="18"/>
  <c r="A17" i="18"/>
  <c r="A33" i="18"/>
  <c r="A27" i="18"/>
  <c r="A35" i="18"/>
  <c r="A19" i="18"/>
  <c r="A36" i="18"/>
  <c r="A23" i="18"/>
  <c r="A18" i="18"/>
  <c r="A7" i="18"/>
  <c r="A20" i="18"/>
  <c r="A40" i="18"/>
  <c r="A13" i="18"/>
  <c r="A10" i="18"/>
  <c r="A16" i="18"/>
  <c r="A24" i="18"/>
  <c r="A25" i="18"/>
  <c r="A30" i="18"/>
  <c r="A5" i="18"/>
  <c r="A15" i="18"/>
  <c r="G8" i="20" l="1"/>
  <c r="G35" i="20"/>
  <c r="G28" i="20"/>
  <c r="G19" i="20"/>
  <c r="G10" i="20"/>
  <c r="G12" i="20"/>
  <c r="G5" i="20"/>
  <c r="G40" i="20"/>
  <c r="G23" i="20"/>
  <c r="G46" i="20"/>
  <c r="G38" i="20"/>
  <c r="G42" i="20"/>
  <c r="G14" i="20"/>
  <c r="G9" i="20"/>
  <c r="G39" i="20"/>
  <c r="G15" i="20"/>
  <c r="G18" i="20"/>
  <c r="AC28" i="18"/>
  <c r="AC26" i="18"/>
  <c r="AC33" i="18"/>
  <c r="AC30" i="18"/>
  <c r="AC34" i="18"/>
  <c r="AC4" i="18"/>
  <c r="AC21" i="18"/>
  <c r="AC29" i="18"/>
  <c r="AC8" i="18"/>
  <c r="AC24" i="18"/>
  <c r="AC32" i="18"/>
  <c r="AC16" i="18"/>
  <c r="AC12" i="18"/>
  <c r="AC27" i="18"/>
  <c r="AC14" i="18"/>
  <c r="AC37" i="18"/>
  <c r="AC15" i="18"/>
  <c r="AC39" i="18"/>
  <c r="AC25" i="18"/>
  <c r="AC22" i="18"/>
  <c r="AC18" i="18"/>
  <c r="AC36" i="18"/>
  <c r="AC9" i="18"/>
  <c r="AC31" i="18"/>
  <c r="AC35" i="18"/>
  <c r="AC7" i="18"/>
  <c r="AC38" i="18"/>
  <c r="AC19" i="18"/>
  <c r="AC13" i="18"/>
  <c r="AC23" i="18"/>
  <c r="AC10" i="18"/>
  <c r="AC6" i="18"/>
  <c r="AC40" i="18"/>
  <c r="AC5" i="18"/>
  <c r="AC11" i="18"/>
  <c r="AC20" i="18"/>
  <c r="AC17" i="18"/>
  <c r="M24" i="5" l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A24" i="5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7" i="5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D7" i="5"/>
  <c r="D8" i="5" s="1"/>
  <c r="D9" i="5" s="1"/>
  <c r="D10" i="5" s="1"/>
  <c r="D11" i="5" s="1"/>
  <c r="D12" i="5" s="1"/>
  <c r="D13" i="5" s="1"/>
  <c r="D14" i="5" s="1"/>
  <c r="D15" i="5" s="1"/>
  <c r="D16" i="5" s="1"/>
  <c r="D17" i="5" s="1"/>
  <c r="J15" i="5"/>
  <c r="J14" i="5" s="1"/>
  <c r="J13" i="5" s="1"/>
  <c r="J12" i="5" s="1"/>
  <c r="J11" i="5" s="1"/>
  <c r="J10" i="5" s="1"/>
  <c r="J9" i="5" s="1"/>
  <c r="J8" i="5" s="1"/>
  <c r="J7" i="5" s="1"/>
  <c r="J6" i="5" s="1"/>
  <c r="A19" i="6" l="1"/>
  <c r="A18" i="6"/>
  <c r="A13" i="6"/>
  <c r="A10" i="6"/>
  <c r="A17" i="6"/>
  <c r="A14" i="6"/>
  <c r="A11" i="6"/>
  <c r="A15" i="6"/>
  <c r="A16" i="6"/>
  <c r="A12" i="6"/>
  <c r="G41" i="20" l="1"/>
  <c r="G16" i="20"/>
  <c r="G34" i="20"/>
  <c r="G11" i="20"/>
  <c r="A16" i="20" l="1"/>
  <c r="A11" i="20"/>
  <c r="A10" i="20"/>
  <c r="A22" i="20"/>
  <c r="A38" i="20"/>
  <c r="A17" i="20"/>
  <c r="A25" i="20"/>
  <c r="A31" i="20"/>
  <c r="A50" i="20"/>
  <c r="A7" i="20"/>
  <c r="A21" i="20"/>
  <c r="A9" i="20"/>
  <c r="A51" i="20"/>
  <c r="A48" i="20"/>
  <c r="A5" i="20"/>
  <c r="A47" i="20"/>
  <c r="A46" i="20"/>
  <c r="A29" i="20"/>
  <c r="A35" i="20"/>
  <c r="A27" i="20"/>
  <c r="A18" i="20"/>
  <c r="A24" i="20"/>
  <c r="A19" i="20"/>
  <c r="A53" i="20"/>
  <c r="A12" i="20"/>
  <c r="A40" i="20"/>
  <c r="A13" i="20"/>
  <c r="A32" i="20"/>
  <c r="A30" i="20"/>
  <c r="A43" i="20"/>
  <c r="A34" i="20"/>
  <c r="A45" i="20"/>
  <c r="A44" i="20"/>
  <c r="A54" i="20"/>
  <c r="A37" i="20"/>
  <c r="A39" i="20"/>
  <c r="A26" i="20"/>
  <c r="A41" i="20"/>
  <c r="A33" i="20"/>
  <c r="A20" i="20"/>
  <c r="A52" i="20"/>
  <c r="A49" i="20"/>
  <c r="A14" i="20"/>
  <c r="A8" i="20"/>
  <c r="A15" i="20"/>
  <c r="A28" i="20"/>
  <c r="A42" i="20"/>
  <c r="A55" i="20"/>
  <c r="A23" i="20"/>
  <c r="A36" i="20"/>
  <c r="A6" i="20"/>
  <c r="J30" i="6" l="1"/>
  <c r="J29" i="6"/>
  <c r="A29" i="6" s="1"/>
  <c r="J27" i="6"/>
  <c r="J28" i="6"/>
  <c r="J25" i="6"/>
  <c r="J26" i="6"/>
  <c r="A26" i="6" s="1"/>
  <c r="J31" i="6"/>
  <c r="A31" i="6" s="1"/>
  <c r="A30" i="6" l="1"/>
  <c r="A25" i="6"/>
  <c r="A28" i="6"/>
  <c r="A2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<sst xmlns="http://schemas.openxmlformats.org/spreadsheetml/2006/main" count="1785" uniqueCount="326">
  <si>
    <t>Number</t>
  </si>
  <si>
    <t>SLJ</t>
  </si>
  <si>
    <t>Howler</t>
  </si>
  <si>
    <t>Points</t>
  </si>
  <si>
    <t>Distance</t>
  </si>
  <si>
    <t>Overall</t>
  </si>
  <si>
    <t>Step 3</t>
  </si>
  <si>
    <t>Step 8</t>
  </si>
  <si>
    <t>Step 4</t>
  </si>
  <si>
    <t>Step 1</t>
  </si>
  <si>
    <t>Step 2</t>
  </si>
  <si>
    <t>Step 5</t>
  </si>
  <si>
    <t>Step 6</t>
  </si>
  <si>
    <t>Step 7</t>
  </si>
  <si>
    <t>Step 9</t>
  </si>
  <si>
    <t>Step 10</t>
  </si>
  <si>
    <t>Bronze</t>
  </si>
  <si>
    <t>Silver</t>
  </si>
  <si>
    <t>Gold</t>
  </si>
  <si>
    <t>GIRLS</t>
  </si>
  <si>
    <t>Awards</t>
  </si>
  <si>
    <t>Girls Howler Awards</t>
  </si>
  <si>
    <t>Girls SLJ</t>
  </si>
  <si>
    <t>Girls 600m Awards</t>
  </si>
  <si>
    <t>Girls 75m Awards</t>
  </si>
  <si>
    <t>BOYS</t>
  </si>
  <si>
    <t>RANK</t>
  </si>
  <si>
    <t>Match Points</t>
  </si>
  <si>
    <t>Total</t>
  </si>
  <si>
    <t>League Points</t>
  </si>
  <si>
    <t>Note - whilst we may have up to 6 athletes in a team, only the top 4 athletes score towards the team</t>
  </si>
  <si>
    <t>Boys SLJ</t>
  </si>
  <si>
    <t>Boys Howler</t>
  </si>
  <si>
    <t>Boys 600m</t>
  </si>
  <si>
    <t>Boys 75m</t>
  </si>
  <si>
    <t>Boys Overall</t>
  </si>
  <si>
    <t>B&amp;W</t>
  </si>
  <si>
    <t>503</t>
  </si>
  <si>
    <t>501</t>
  </si>
  <si>
    <t>Beth Marshall</t>
  </si>
  <si>
    <t>Hermione Howard</t>
  </si>
  <si>
    <t>Time</t>
  </si>
  <si>
    <t>Athlete</t>
  </si>
  <si>
    <t>Rank</t>
  </si>
  <si>
    <t>75m SPRINT</t>
  </si>
  <si>
    <t>593</t>
  </si>
  <si>
    <t>Piero Zanca</t>
  </si>
  <si>
    <t>Connor Mills</t>
  </si>
  <si>
    <t>Albie Pethers</t>
  </si>
  <si>
    <t>Aaron Barker</t>
  </si>
  <si>
    <t>Club</t>
  </si>
  <si>
    <t>600m RUN</t>
  </si>
  <si>
    <t>Record: 1:49</t>
  </si>
  <si>
    <t>Howler Throw</t>
  </si>
  <si>
    <t>Overall Score</t>
  </si>
  <si>
    <t>Record: 46.70</t>
  </si>
  <si>
    <t>Record: 250</t>
  </si>
  <si>
    <t>CACH Girls</t>
  </si>
  <si>
    <t>Top 10</t>
  </si>
  <si>
    <t>Top 10:</t>
  </si>
  <si>
    <t>Record</t>
  </si>
  <si>
    <t xml:space="preserve">Record: </t>
  </si>
  <si>
    <t>top 20</t>
  </si>
  <si>
    <t>Record:</t>
  </si>
  <si>
    <t>704</t>
  </si>
  <si>
    <t>531</t>
  </si>
  <si>
    <t>558</t>
  </si>
  <si>
    <t>Darcy Kiddell</t>
  </si>
  <si>
    <t>Sylvie Baker</t>
  </si>
  <si>
    <t>Charlotte Mansfield</t>
  </si>
  <si>
    <t>Bethan Wilson</t>
  </si>
  <si>
    <t>Girls</t>
  </si>
  <si>
    <t>710</t>
  </si>
  <si>
    <t>707</t>
  </si>
  <si>
    <t>575</t>
  </si>
  <si>
    <t>Archie Stainer</t>
  </si>
  <si>
    <t>Jonah Vanderplank</t>
  </si>
  <si>
    <t>Boys</t>
  </si>
  <si>
    <t>Robyn Iheme-Madukairo</t>
  </si>
  <si>
    <t>312</t>
  </si>
  <si>
    <t>216</t>
  </si>
  <si>
    <t>315</t>
  </si>
  <si>
    <t>80</t>
  </si>
  <si>
    <t>227</t>
  </si>
  <si>
    <t>311</t>
  </si>
  <si>
    <t>79</t>
  </si>
  <si>
    <t>64</t>
  </si>
  <si>
    <t>224</t>
  </si>
  <si>
    <t>76</t>
  </si>
  <si>
    <t>78</t>
  </si>
  <si>
    <t>313</t>
  </si>
  <si>
    <t>66</t>
  </si>
  <si>
    <t>65</t>
  </si>
  <si>
    <t>217</t>
  </si>
  <si>
    <t>75</t>
  </si>
  <si>
    <t>222</t>
  </si>
  <si>
    <t>77</t>
  </si>
  <si>
    <t>214</t>
  </si>
  <si>
    <t>314</t>
  </si>
  <si>
    <t>Ettie Edgell</t>
  </si>
  <si>
    <t>Evie Matthews</t>
  </si>
  <si>
    <t>Emma McNamara</t>
  </si>
  <si>
    <t>Rose Hammond</t>
  </si>
  <si>
    <t>Fay Papuca</t>
  </si>
  <si>
    <t>Mo Yu Wong</t>
  </si>
  <si>
    <t>Orla McCarthy</t>
  </si>
  <si>
    <t>Emily Gilmartin</t>
  </si>
  <si>
    <t>Chung Ching Wong</t>
  </si>
  <si>
    <t>Florence Boughton</t>
  </si>
  <si>
    <t>Sereen Ramdani</t>
  </si>
  <si>
    <t>Isabel Thorpe</t>
  </si>
  <si>
    <t>Leilani Williams</t>
  </si>
  <si>
    <t>Amelia Smialek</t>
  </si>
  <si>
    <t>Kalia Lambourne</t>
  </si>
  <si>
    <t>Agnes Johnson</t>
  </si>
  <si>
    <t>Cheltenham</t>
  </si>
  <si>
    <t>68</t>
  </si>
  <si>
    <t>599</t>
  </si>
  <si>
    <t>73</t>
  </si>
  <si>
    <t>718</t>
  </si>
  <si>
    <t>71</t>
  </si>
  <si>
    <t>595</t>
  </si>
  <si>
    <t>Mack Turner</t>
  </si>
  <si>
    <t>Ted Hughes</t>
  </si>
  <si>
    <t>Freddie Bennett</t>
  </si>
  <si>
    <t>Olly Tasker</t>
  </si>
  <si>
    <t>Arnold Witt</t>
  </si>
  <si>
    <t>Fraser Elliott</t>
  </si>
  <si>
    <t>Alfie Adnams</t>
  </si>
  <si>
    <t>Tristan Leonard</t>
  </si>
  <si>
    <t>B&amp;W Girls A</t>
  </si>
  <si>
    <t>B&amp;W Girls B</t>
  </si>
  <si>
    <t>18th May</t>
  </si>
  <si>
    <t>Toby Clark</t>
  </si>
  <si>
    <t>Natalie Marshall</t>
  </si>
  <si>
    <t>Evalyn Humphries</t>
  </si>
  <si>
    <t>Bea Smith</t>
  </si>
  <si>
    <t>Lois Day</t>
  </si>
  <si>
    <t>Bella Scott</t>
  </si>
  <si>
    <t>Phoebe Smith</t>
  </si>
  <si>
    <t>Maddy Berry</t>
  </si>
  <si>
    <t>Elisaveta Akinmutande</t>
  </si>
  <si>
    <t>Bella Warden</t>
  </si>
  <si>
    <t>Belle Dennis</t>
  </si>
  <si>
    <t xml:space="preserve">Jessica Shorthouse </t>
  </si>
  <si>
    <t>Ruby Blackmore</t>
  </si>
  <si>
    <t>Aila Couston</t>
  </si>
  <si>
    <t>Archie Davies</t>
  </si>
  <si>
    <t>55</t>
  </si>
  <si>
    <t>54</t>
  </si>
  <si>
    <t>52</t>
  </si>
  <si>
    <t>712</t>
  </si>
  <si>
    <t>708</t>
  </si>
  <si>
    <t>706</t>
  </si>
  <si>
    <t>Max Turner</t>
  </si>
  <si>
    <t>538</t>
  </si>
  <si>
    <t>85</t>
  </si>
  <si>
    <t>81</t>
  </si>
  <si>
    <t>82</t>
  </si>
  <si>
    <t>72</t>
  </si>
  <si>
    <t>702</t>
  </si>
  <si>
    <t>705</t>
  </si>
  <si>
    <t>701</t>
  </si>
  <si>
    <t>408</t>
  </si>
  <si>
    <t>401</t>
  </si>
  <si>
    <t>N. Somerset</t>
  </si>
  <si>
    <t>Team Bath</t>
  </si>
  <si>
    <t>N Somerset</t>
  </si>
  <si>
    <t>504</t>
  </si>
  <si>
    <t>Hana Steele</t>
  </si>
  <si>
    <t>Darragh Doheny</t>
  </si>
  <si>
    <t>Monty Marsh</t>
  </si>
  <si>
    <t>Grayson Chapman</t>
  </si>
  <si>
    <t>594</t>
  </si>
  <si>
    <t>716</t>
  </si>
  <si>
    <t>596</t>
  </si>
  <si>
    <t>29th June</t>
  </si>
  <si>
    <t>17th August</t>
  </si>
  <si>
    <t>Polly Shelper</t>
  </si>
  <si>
    <t>Avon Track &amp; Field 2025</t>
  </si>
  <si>
    <t>The competition is decided upon League Points - match points are considered in a tie.</t>
  </si>
  <si>
    <t>May 17th</t>
  </si>
  <si>
    <t>June 14th</t>
  </si>
  <si>
    <t>Sept 13th</t>
  </si>
  <si>
    <t>Club (auto)</t>
  </si>
  <si>
    <t>326</t>
  </si>
  <si>
    <t>CACH Boys A</t>
  </si>
  <si>
    <t>Arthur Van Der Nelson</t>
  </si>
  <si>
    <t>Patrick Heap</t>
  </si>
  <si>
    <t>17th May</t>
  </si>
  <si>
    <t>332</t>
  </si>
  <si>
    <t>Rosa Benbow</t>
  </si>
  <si>
    <t>Heni Cawley</t>
  </si>
  <si>
    <t>Ava Baneshi</t>
  </si>
  <si>
    <t>338</t>
  </si>
  <si>
    <t>Finlay Liddell</t>
  </si>
  <si>
    <t>Martin Morais</t>
  </si>
  <si>
    <t>344</t>
  </si>
  <si>
    <t>Fred Banwell</t>
  </si>
  <si>
    <t>262</t>
  </si>
  <si>
    <t>Leila Williams</t>
  </si>
  <si>
    <t>Chung Ching(Kaitlyn) Wong</t>
  </si>
  <si>
    <t xml:space="preserve">Arya Hall-Cousins </t>
  </si>
  <si>
    <t>Zena Garrick</t>
  </si>
  <si>
    <t>251</t>
  </si>
  <si>
    <t>Dylan Ahasan</t>
  </si>
  <si>
    <t>Henry Bodenham</t>
  </si>
  <si>
    <t>Oscar Cattoz</t>
  </si>
  <si>
    <t>Harrison Hinde-Taylor</t>
  </si>
  <si>
    <t>Freddie Smith</t>
  </si>
  <si>
    <t>Noah Halliday</t>
  </si>
  <si>
    <t>278</t>
  </si>
  <si>
    <t>Alex Tomlinson</t>
  </si>
  <si>
    <t>Ethan Williams</t>
  </si>
  <si>
    <t>Zephyr Lyddon-sharpe</t>
  </si>
  <si>
    <t xml:space="preserve">Rudi Bowen </t>
  </si>
  <si>
    <t>249</t>
  </si>
  <si>
    <t>Mo Yu (Kimberly) Wong</t>
  </si>
  <si>
    <t>Allanah Miller</t>
  </si>
  <si>
    <t>Dilys Williams Cowley</t>
  </si>
  <si>
    <t>Isabella Burleigh</t>
  </si>
  <si>
    <t xml:space="preserve">Roisin Leonard </t>
  </si>
  <si>
    <t xml:space="preserve">Flora Lawson </t>
  </si>
  <si>
    <t>Sophia Carrivick</t>
  </si>
  <si>
    <t>Jasper Lloyd</t>
  </si>
  <si>
    <t xml:space="preserve">Felix Williams </t>
  </si>
  <si>
    <t>Wilfred lewis</t>
  </si>
  <si>
    <t>Harry Green</t>
  </si>
  <si>
    <t>Arlo Watson jones</t>
  </si>
  <si>
    <t>CHARLOTTE MANSFIELD</t>
  </si>
  <si>
    <t>SYLVIE BAKER</t>
  </si>
  <si>
    <t>EMMA MCNAMARA</t>
  </si>
  <si>
    <t>EMILY GILMARTIN</t>
  </si>
  <si>
    <t>ELSIE COLLINS</t>
  </si>
  <si>
    <t>THEIA NEVILLE</t>
  </si>
  <si>
    <t>Sylive Baker</t>
  </si>
  <si>
    <t>Elsie Collins</t>
  </si>
  <si>
    <t>Theia Neville</t>
  </si>
  <si>
    <t>AARON BARKER</t>
  </si>
  <si>
    <t>NSAC Boys A</t>
  </si>
  <si>
    <t>JAMES BRIDGE</t>
  </si>
  <si>
    <t>JONAH VANDERPLANK</t>
  </si>
  <si>
    <t>TED HUGHES</t>
  </si>
  <si>
    <t>ARCHIE DAVIES</t>
  </si>
  <si>
    <t>NSAC Boys B</t>
  </si>
  <si>
    <t>MYLES DAVIES</t>
  </si>
  <si>
    <t>BARNABY SELLICK</t>
  </si>
  <si>
    <t>DARRAGH DOHENY</t>
  </si>
  <si>
    <t>JOSEPH ADAMS</t>
  </si>
  <si>
    <t>BODHI HOLLIS</t>
  </si>
  <si>
    <t>James Bridge</t>
  </si>
  <si>
    <t>Myles Davies</t>
  </si>
  <si>
    <t>Barnaby Sellick</t>
  </si>
  <si>
    <t>Joseph Adams</t>
  </si>
  <si>
    <t>Bodhi Hollis</t>
  </si>
  <si>
    <t>Edwin Hodges</t>
  </si>
  <si>
    <t>YADAC Boys A</t>
  </si>
  <si>
    <t>Benjamin Turner</t>
  </si>
  <si>
    <t>YADAC</t>
  </si>
  <si>
    <t>Chloe McGInn</t>
  </si>
  <si>
    <t>YADAC Girls A</t>
  </si>
  <si>
    <t>Harlyn Dodd</t>
  </si>
  <si>
    <t>Sophie Cullimore Davies</t>
  </si>
  <si>
    <t>Adaline Gordon-Lusty</t>
  </si>
  <si>
    <t>Sebastian Henderson</t>
  </si>
  <si>
    <t>Bertie Holier</t>
  </si>
  <si>
    <t>YADAC Boys B</t>
  </si>
  <si>
    <t>58</t>
  </si>
  <si>
    <t>YADAC Girls B</t>
  </si>
  <si>
    <t>Freya Roberts</t>
  </si>
  <si>
    <t>Matilda Ashdown</t>
  </si>
  <si>
    <t>Alice Hendy</t>
  </si>
  <si>
    <t>Ciara McManus</t>
  </si>
  <si>
    <t>Alex Thompson</t>
  </si>
  <si>
    <t>337</t>
  </si>
  <si>
    <t>53</t>
  </si>
  <si>
    <t>336</t>
  </si>
  <si>
    <t>265</t>
  </si>
  <si>
    <t>62</t>
  </si>
  <si>
    <t>57</t>
  </si>
  <si>
    <t>56</t>
  </si>
  <si>
    <t>333</t>
  </si>
  <si>
    <t>63</t>
  </si>
  <si>
    <t>270</t>
  </si>
  <si>
    <t>505</t>
  </si>
  <si>
    <t>243</t>
  </si>
  <si>
    <t>334</t>
  </si>
  <si>
    <t>277</t>
  </si>
  <si>
    <t>59</t>
  </si>
  <si>
    <t>525</t>
  </si>
  <si>
    <t>266</t>
  </si>
  <si>
    <t>335</t>
  </si>
  <si>
    <t>61</t>
  </si>
  <si>
    <t>507</t>
  </si>
  <si>
    <t>268</t>
  </si>
  <si>
    <t>204</t>
  </si>
  <si>
    <t>Ivy</t>
  </si>
  <si>
    <t>717</t>
  </si>
  <si>
    <t>261</t>
  </si>
  <si>
    <t>341</t>
  </si>
  <si>
    <t>328</t>
  </si>
  <si>
    <t>293</t>
  </si>
  <si>
    <t>331</t>
  </si>
  <si>
    <t>327</t>
  </si>
  <si>
    <t>592</t>
  </si>
  <si>
    <t>342</t>
  </si>
  <si>
    <t>300</t>
  </si>
  <si>
    <t>339</t>
  </si>
  <si>
    <t>590</t>
  </si>
  <si>
    <t>340</t>
  </si>
  <si>
    <t>259</t>
  </si>
  <si>
    <t>330</t>
  </si>
  <si>
    <t>591</t>
  </si>
  <si>
    <t>280</t>
  </si>
  <si>
    <t>329</t>
  </si>
  <si>
    <t>568</t>
  </si>
  <si>
    <t>255</t>
  </si>
  <si>
    <t>299</t>
  </si>
  <si>
    <t>254</t>
  </si>
  <si>
    <t>CACH Boys B</t>
  </si>
  <si>
    <t>B&amp;W Boys A</t>
  </si>
  <si>
    <t>Team Bath Girls</t>
  </si>
  <si>
    <t>B&amp;W Boys B</t>
  </si>
  <si>
    <t>NSAC Girls A</t>
  </si>
  <si>
    <t>Team Bath Boys A</t>
  </si>
  <si>
    <t>Team Bath Boys 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</si>
</sst>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1F2D3D"/>
      <name val="Calibri"/>
      <family val="2"/>
      <scheme val="minor"/>
    </font>
    <font>
      <sz val="11"/>
      <color rgb="FF000000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E7EEF8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78">
    <xf numFmtId="0" fontId="0" fillId="0" borderId="0" xfId="0"/>
    <xf numFmtId="0" fontId="0" fillId="0" borderId="1" xfId="0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3" fillId="0" borderId="0" xfId="0" applyFont="1"/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right"/>
    </xf>
    <xf numFmtId="0" fontId="0" fillId="3" borderId="1" xfId="0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0" fontId="0" fillId="2" borderId="0" xfId="0" applyFill="1"/>
    <xf numFmtId="0" fontId="0" fillId="0" borderId="1" xfId="0" applyBorder="1" applyAlignment="1">
      <alignment horizontal="center" wrapText="1"/>
    </xf>
    <xf numFmtId="0" fontId="0" fillId="0" borderId="0" xfId="0" applyAlignment="1">
      <alignment horizontal="left"/>
    </xf>
    <xf numFmtId="20" fontId="0" fillId="0" borderId="1" xfId="0" applyNumberFormat="1" applyBorder="1" applyAlignment="1">
      <alignment horizontal="left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3" borderId="1" xfId="0" applyFill="1" applyBorder="1" applyAlignment="1">
      <alignment horizontal="center"/>
    </xf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0" fontId="0" fillId="2" borderId="0" xfId="0" applyFill="1" applyAlignment="1">
      <alignment horizontal="center"/>
    </xf>
    <xf numFmtId="2" fontId="0" fillId="0" borderId="1" xfId="0" applyNumberFormat="1" applyBorder="1"/>
    <xf numFmtId="2" fontId="0" fillId="0" borderId="0" xfId="0" applyNumberFormat="1"/>
    <xf numFmtId="0" fontId="4" fillId="0" borderId="0" xfId="0" applyFont="1"/>
    <xf numFmtId="0" fontId="4" fillId="0" borderId="2" xfId="0" applyFont="1" applyBorder="1"/>
    <xf numFmtId="164" fontId="0" fillId="0" borderId="1" xfId="0" applyNumberFormat="1" applyBorder="1"/>
    <xf numFmtId="0" fontId="4" fillId="0" borderId="0" xfId="0" applyFont="1" applyAlignment="1">
      <alignment horizontal="center"/>
    </xf>
    <xf numFmtId="2" fontId="0" fillId="0" borderId="1" xfId="0" applyNumberFormat="1" applyBorder="1" applyAlignment="1">
      <alignment horizontal="right"/>
    </xf>
    <xf numFmtId="0" fontId="7" fillId="0" borderId="0" xfId="0" applyFont="1"/>
    <xf numFmtId="0" fontId="6" fillId="6" borderId="1" xfId="0" applyFont="1" applyFill="1" applyBorder="1" applyProtection="1">
      <protection locked="0"/>
    </xf>
    <xf numFmtId="0" fontId="6" fillId="6" borderId="3" xfId="0" applyFont="1" applyFill="1" applyBorder="1" applyAlignment="1" applyProtection="1">
      <alignment horizontal="left"/>
      <protection locked="0"/>
    </xf>
    <xf numFmtId="0" fontId="6" fillId="6" borderId="1" xfId="0" applyFont="1" applyFill="1" applyBorder="1" applyAlignment="1" applyProtection="1">
      <alignment horizontal="left"/>
      <protection locked="0"/>
    </xf>
    <xf numFmtId="0" fontId="1" fillId="6" borderId="3" xfId="0" applyFont="1" applyFill="1" applyBorder="1" applyProtection="1">
      <protection locked="0"/>
    </xf>
    <xf numFmtId="0" fontId="1" fillId="6" borderId="1" xfId="0" applyFont="1" applyFill="1" applyBorder="1" applyProtection="1">
      <protection locked="0"/>
    </xf>
    <xf numFmtId="0" fontId="1" fillId="0" borderId="1" xfId="0" applyFont="1" applyBorder="1" applyProtection="1">
      <protection locked="0"/>
    </xf>
    <xf numFmtId="0" fontId="6" fillId="6" borderId="4" xfId="0" applyFont="1" applyFill="1" applyBorder="1" applyAlignment="1" applyProtection="1">
      <alignment horizontal="left"/>
      <protection locked="0"/>
    </xf>
    <xf numFmtId="0" fontId="6" fillId="6" borderId="4" xfId="0" applyFont="1" applyFill="1" applyBorder="1" applyProtection="1">
      <protection locked="0"/>
    </xf>
    <xf numFmtId="0" fontId="0" fillId="0" borderId="3" xfId="0" applyBorder="1"/>
    <xf numFmtId="0" fontId="8" fillId="6" borderId="1" xfId="0" applyFont="1" applyFill="1" applyBorder="1" applyAlignment="1" applyProtection="1">
      <alignment horizontal="left"/>
      <protection locked="0"/>
    </xf>
    <xf numFmtId="0" fontId="0" fillId="0" borderId="4" xfId="0" applyBorder="1"/>
    <xf numFmtId="0" fontId="0" fillId="0" borderId="4" xfId="0" applyBorder="1" applyAlignment="1">
      <alignment horizontal="left"/>
    </xf>
    <xf numFmtId="0" fontId="0" fillId="3" borderId="1" xfId="0" applyFill="1" applyBorder="1"/>
    <xf numFmtId="0" fontId="6" fillId="6" borderId="5" xfId="0" applyFont="1" applyFill="1" applyBorder="1" applyAlignment="1" applyProtection="1">
      <alignment horizontal="left"/>
      <protection locked="0"/>
    </xf>
    <xf numFmtId="0" fontId="0" fillId="0" borderId="5" xfId="0" applyBorder="1"/>
    <xf numFmtId="0" fontId="1" fillId="6" borderId="5" xfId="0" applyFont="1" applyFill="1" applyBorder="1" applyProtection="1">
      <protection locked="0"/>
    </xf>
    <xf numFmtId="0" fontId="0" fillId="0" borderId="5" xfId="0" applyBorder="1" applyAlignment="1">
      <alignment horizontal="left"/>
    </xf>
    <xf numFmtId="0" fontId="4" fillId="0" borderId="1" xfId="0" applyFont="1" applyBorder="1" applyAlignment="1">
      <alignment horizontal="right"/>
    </xf>
    <xf numFmtId="0" fontId="6" fillId="6" borderId="0" xfId="0" applyFont="1" applyFill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6" fillId="6" borderId="7" xfId="0" applyFont="1" applyFill="1" applyBorder="1" applyAlignment="1" applyProtection="1">
      <alignment horizontal="left"/>
      <protection locked="0"/>
    </xf>
    <xf numFmtId="0" fontId="0" fillId="0" borderId="7" xfId="0" applyBorder="1" applyAlignment="1">
      <alignment horizontal="left"/>
    </xf>
    <xf numFmtId="0" fontId="4" fillId="7" borderId="1" xfId="0" applyFont="1" applyFill="1" applyBorder="1" applyAlignment="1">
      <alignment horizontal="center" wrapText="1"/>
    </xf>
    <xf numFmtId="1" fontId="0" fillId="0" borderId="1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10" fillId="6" borderId="5" xfId="0" applyFont="1" applyFill="1" applyBorder="1" applyAlignment="1" applyProtection="1">
      <alignment horizontal="left"/>
      <protection locked="0"/>
    </xf>
    <xf numFmtId="0" fontId="10" fillId="6" borderId="7" xfId="0" applyFont="1" applyFill="1" applyBorder="1" applyAlignment="1" applyProtection="1">
      <alignment horizontal="left"/>
      <protection locked="0"/>
    </xf>
    <xf numFmtId="49" fontId="6" fillId="6" borderId="1" xfId="0" applyNumberFormat="1" applyFont="1" applyFill="1" applyBorder="1" applyProtection="1">
      <protection locked="0"/>
    </xf>
    <xf numFmtId="0" fontId="1" fillId="0" borderId="4" xfId="0" applyFont="1" applyBorder="1"/>
    <xf numFmtId="49" fontId="6" fillId="6" borderId="1" xfId="0" applyNumberFormat="1" applyFont="1" applyFill="1" applyBorder="1" applyAlignment="1" applyProtection="1">
      <alignment horizontal="center"/>
      <protection locked="0"/>
    </xf>
    <xf numFmtId="0" fontId="10" fillId="6" borderId="1" xfId="0" applyFont="1" applyFill="1" applyBorder="1" applyProtection="1">
      <protection locked="0"/>
    </xf>
    <xf numFmtId="49" fontId="10" fillId="6" borderId="1" xfId="0" applyNumberFormat="1" applyFont="1" applyFill="1" applyBorder="1" applyAlignment="1" applyProtection="1">
      <alignment horizontal="center"/>
      <protection locked="0"/>
    </xf>
    <xf numFmtId="0" fontId="10" fillId="6" borderId="1" xfId="0" applyFont="1" applyFill="1" applyBorder="1" applyAlignment="1" applyProtection="1">
      <alignment horizontal="left"/>
      <protection locked="0"/>
    </xf>
    <xf numFmtId="14" fontId="1" fillId="6" borderId="8" xfId="0" applyNumberFormat="1" applyFont="1" applyFill="1" applyBorder="1" applyAlignment="1">
      <alignment horizontal="center"/>
    </xf>
    <xf numFmtId="0" fontId="1" fillId="0" borderId="1" xfId="0" applyFont="1" applyBorder="1"/>
    <xf numFmtId="0" fontId="9" fillId="8" borderId="1" xfId="0" applyFont="1" applyFill="1" applyBorder="1" applyAlignment="1">
      <alignment horizontal="center"/>
    </xf>
    <xf numFmtId="0" fontId="9" fillId="8" borderId="9" xfId="0" applyFont="1" applyFill="1" applyBorder="1" applyAlignment="1">
      <alignment horizontal="center"/>
    </xf>
    <xf numFmtId="0" fontId="1" fillId="0" borderId="5" xfId="0" applyFont="1" applyBorder="1"/>
    <xf numFmtId="0" fontId="10" fillId="6" borderId="3" xfId="0" applyFont="1" applyFill="1" applyBorder="1" applyAlignment="1" applyProtection="1">
      <alignment horizontal="left"/>
      <protection locked="0"/>
    </xf>
    <xf numFmtId="0" fontId="1" fillId="0" borderId="3" xfId="0" applyFont="1" applyBorder="1"/>
    <xf numFmtId="0" fontId="10" fillId="6" borderId="0" xfId="0" applyFont="1" applyFill="1" applyAlignment="1" applyProtection="1">
      <alignment horizontal="left"/>
      <protection locked="0"/>
    </xf>
    <xf numFmtId="0" fontId="1" fillId="0" borderId="0" xfId="0" applyFont="1"/>
    <xf numFmtId="0" fontId="6" fillId="6" borderId="0" xfId="0" applyFont="1" applyFill="1" applyProtection="1">
      <protection locked="0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</cellXfs>
  <cellStyles count="3">
    <cellStyle name="Hyperlink 2" xfId="2" xr:uid="{2F87E88C-A308-41AA-A8BC-3CB4941CB6B7}"/>
    <cellStyle name="Normal" xfId="0" builtinId="0"/>
    <cellStyle name="Normal 2" xfId="1" xr:uid="{B8C29753-273F-47A9-9E14-D72931E9B593}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75985-ACE9-49A8-8D21-2AA674553D02}">
  <dimension ref="A1:L52"/>
  <sheetViews>
    <sheetView workbookViewId="0">
      <selection activeCell="B23" sqref="B23"/>
    </sheetView>
  </sheetViews>
  <sheetFormatPr defaultRowHeight="14.5" x14ac:dyDescent="0.35"/>
  <cols>
    <col min="2" max="2" width="19.7265625" bestFit="1" customWidth="1"/>
    <col min="3" max="3" width="19.7265625" customWidth="1"/>
    <col min="4" max="4" width="8.7265625" style="2"/>
    <col min="10" max="10" width="23.6328125" bestFit="1" customWidth="1"/>
    <col min="11" max="11" width="16.26953125" customWidth="1"/>
    <col min="12" max="12" width="8.7265625" style="2"/>
  </cols>
  <sheetData>
    <row r="1" spans="1:12" x14ac:dyDescent="0.35">
      <c r="A1" t="s">
        <v>77</v>
      </c>
      <c r="I1" t="s">
        <v>71</v>
      </c>
    </row>
    <row r="2" spans="1:12" x14ac:dyDescent="0.35">
      <c r="D2" s="2" t="s">
        <v>189</v>
      </c>
      <c r="L2" s="2" t="s">
        <v>189</v>
      </c>
    </row>
    <row r="3" spans="1:12" x14ac:dyDescent="0.35">
      <c r="B3" s="65" t="s">
        <v>128</v>
      </c>
      <c r="C3" s="1" t="s">
        <v>115</v>
      </c>
      <c r="D3" s="64" t="s">
        <v>185</v>
      </c>
      <c r="J3" s="63" t="s">
        <v>105</v>
      </c>
      <c r="K3" s="1" t="s">
        <v>115</v>
      </c>
      <c r="L3" s="64" t="s">
        <v>190</v>
      </c>
    </row>
    <row r="4" spans="1:12" x14ac:dyDescent="0.35">
      <c r="B4" s="65" t="s">
        <v>75</v>
      </c>
      <c r="C4" s="1" t="s">
        <v>115</v>
      </c>
      <c r="D4" s="64">
        <v>327</v>
      </c>
      <c r="J4" s="63" t="s">
        <v>169</v>
      </c>
      <c r="K4" s="1" t="s">
        <v>115</v>
      </c>
      <c r="L4" s="64">
        <v>333</v>
      </c>
    </row>
    <row r="5" spans="1:12" x14ac:dyDescent="0.35">
      <c r="B5" s="65" t="s">
        <v>127</v>
      </c>
      <c r="C5" s="1" t="s">
        <v>115</v>
      </c>
      <c r="D5" s="64">
        <v>328</v>
      </c>
      <c r="J5" s="63" t="s">
        <v>191</v>
      </c>
      <c r="K5" s="1" t="s">
        <v>115</v>
      </c>
      <c r="L5" s="64">
        <v>334</v>
      </c>
    </row>
    <row r="6" spans="1:12" x14ac:dyDescent="0.35">
      <c r="B6" s="65" t="s">
        <v>187</v>
      </c>
      <c r="C6" s="1" t="s">
        <v>115</v>
      </c>
      <c r="D6" s="64">
        <v>329</v>
      </c>
      <c r="J6" s="65" t="s">
        <v>192</v>
      </c>
      <c r="K6" s="1" t="s">
        <v>115</v>
      </c>
      <c r="L6" s="64">
        <v>335</v>
      </c>
    </row>
    <row r="7" spans="1:12" x14ac:dyDescent="0.35">
      <c r="B7" s="65" t="s">
        <v>171</v>
      </c>
      <c r="C7" s="1" t="s">
        <v>115</v>
      </c>
      <c r="D7" s="64">
        <v>330</v>
      </c>
      <c r="J7" s="65" t="s">
        <v>193</v>
      </c>
      <c r="K7" s="1" t="s">
        <v>115</v>
      </c>
      <c r="L7" s="64">
        <v>336</v>
      </c>
    </row>
    <row r="8" spans="1:12" x14ac:dyDescent="0.35">
      <c r="B8" s="65" t="s">
        <v>188</v>
      </c>
      <c r="C8" s="1" t="s">
        <v>115</v>
      </c>
      <c r="D8" s="64">
        <v>331</v>
      </c>
      <c r="J8" s="65" t="s">
        <v>40</v>
      </c>
      <c r="K8" s="1" t="s">
        <v>115</v>
      </c>
      <c r="L8" s="64">
        <v>337</v>
      </c>
    </row>
    <row r="9" spans="1:12" x14ac:dyDescent="0.35">
      <c r="B9" s="1" t="s">
        <v>195</v>
      </c>
      <c r="C9" s="1" t="s">
        <v>115</v>
      </c>
      <c r="D9" s="3" t="s">
        <v>194</v>
      </c>
      <c r="J9" s="35" t="s">
        <v>99</v>
      </c>
      <c r="K9" s="1" t="s">
        <v>36</v>
      </c>
      <c r="L9" s="62" t="s">
        <v>199</v>
      </c>
    </row>
    <row r="10" spans="1:12" x14ac:dyDescent="0.35">
      <c r="B10" s="1" t="s">
        <v>46</v>
      </c>
      <c r="C10" s="1" t="s">
        <v>115</v>
      </c>
      <c r="D10" s="3">
        <v>339</v>
      </c>
      <c r="J10" s="35" t="s">
        <v>200</v>
      </c>
      <c r="K10" s="1" t="s">
        <v>36</v>
      </c>
      <c r="L10" s="62">
        <v>265</v>
      </c>
    </row>
    <row r="11" spans="1:12" x14ac:dyDescent="0.35">
      <c r="B11" s="1" t="s">
        <v>172</v>
      </c>
      <c r="C11" s="1" t="s">
        <v>115</v>
      </c>
      <c r="D11" s="3">
        <v>340</v>
      </c>
      <c r="J11" s="35" t="s">
        <v>112</v>
      </c>
      <c r="K11" s="1" t="s">
        <v>36</v>
      </c>
      <c r="L11" s="62">
        <v>266</v>
      </c>
    </row>
    <row r="12" spans="1:12" x14ac:dyDescent="0.35">
      <c r="B12" s="1" t="s">
        <v>255</v>
      </c>
      <c r="C12" s="1" t="s">
        <v>115</v>
      </c>
      <c r="D12" s="3">
        <v>341</v>
      </c>
      <c r="J12" s="35" t="s">
        <v>201</v>
      </c>
      <c r="K12" s="1" t="s">
        <v>36</v>
      </c>
      <c r="L12" s="62">
        <v>268</v>
      </c>
    </row>
    <row r="13" spans="1:12" x14ac:dyDescent="0.35">
      <c r="B13" s="1" t="s">
        <v>154</v>
      </c>
      <c r="C13" s="1" t="s">
        <v>115</v>
      </c>
      <c r="D13" s="3">
        <v>342</v>
      </c>
      <c r="J13" s="35" t="s">
        <v>202</v>
      </c>
      <c r="K13" s="1" t="s">
        <v>36</v>
      </c>
      <c r="L13" s="62">
        <v>270</v>
      </c>
    </row>
    <row r="14" spans="1:12" x14ac:dyDescent="0.35">
      <c r="B14" s="1" t="s">
        <v>196</v>
      </c>
      <c r="C14" s="1" t="s">
        <v>115</v>
      </c>
      <c r="D14" s="3">
        <v>343</v>
      </c>
      <c r="J14" s="35" t="s">
        <v>203</v>
      </c>
      <c r="K14" s="1" t="s">
        <v>36</v>
      </c>
      <c r="L14" s="62">
        <v>277</v>
      </c>
    </row>
    <row r="15" spans="1:12" x14ac:dyDescent="0.35">
      <c r="B15" s="65" t="s">
        <v>198</v>
      </c>
      <c r="C15" s="1" t="s">
        <v>115</v>
      </c>
      <c r="D15" s="64" t="s">
        <v>197</v>
      </c>
      <c r="J15" s="35" t="s">
        <v>217</v>
      </c>
      <c r="K15" s="1" t="s">
        <v>36</v>
      </c>
      <c r="L15" s="62" t="s">
        <v>216</v>
      </c>
    </row>
    <row r="16" spans="1:12" x14ac:dyDescent="0.35">
      <c r="B16" s="35" t="s">
        <v>205</v>
      </c>
      <c r="C16" s="1" t="s">
        <v>36</v>
      </c>
      <c r="D16" s="62" t="s">
        <v>204</v>
      </c>
      <c r="J16" s="35" t="s">
        <v>178</v>
      </c>
      <c r="K16" s="1" t="s">
        <v>36</v>
      </c>
      <c r="L16" s="62">
        <v>243</v>
      </c>
    </row>
    <row r="17" spans="2:12" x14ac:dyDescent="0.35">
      <c r="B17" s="35" t="s">
        <v>206</v>
      </c>
      <c r="C17" s="1" t="s">
        <v>36</v>
      </c>
      <c r="D17" s="62">
        <v>254</v>
      </c>
      <c r="J17" s="35" t="s">
        <v>218</v>
      </c>
      <c r="K17" s="1" t="s">
        <v>36</v>
      </c>
      <c r="L17" s="62">
        <v>204</v>
      </c>
    </row>
    <row r="18" spans="2:12" x14ac:dyDescent="0.35">
      <c r="B18" s="35" t="s">
        <v>207</v>
      </c>
      <c r="C18" s="1" t="s">
        <v>36</v>
      </c>
      <c r="D18" s="62">
        <v>255</v>
      </c>
      <c r="J18" s="35" t="s">
        <v>219</v>
      </c>
      <c r="K18" s="1" t="s">
        <v>36</v>
      </c>
      <c r="L18" s="62">
        <v>224</v>
      </c>
    </row>
    <row r="19" spans="2:12" x14ac:dyDescent="0.35">
      <c r="B19" s="35" t="s">
        <v>208</v>
      </c>
      <c r="C19" s="1" t="s">
        <v>36</v>
      </c>
      <c r="D19" s="62">
        <v>259</v>
      </c>
      <c r="J19" s="35" t="s">
        <v>220</v>
      </c>
      <c r="K19" s="1" t="s">
        <v>36</v>
      </c>
      <c r="L19" s="62">
        <v>227</v>
      </c>
    </row>
    <row r="20" spans="2:12" x14ac:dyDescent="0.35">
      <c r="B20" s="35" t="s">
        <v>209</v>
      </c>
      <c r="C20" s="1" t="s">
        <v>36</v>
      </c>
      <c r="D20" s="62">
        <v>260</v>
      </c>
      <c r="J20" s="37" t="s">
        <v>221</v>
      </c>
      <c r="K20" s="1" t="s">
        <v>166</v>
      </c>
      <c r="L20" s="62" t="s">
        <v>162</v>
      </c>
    </row>
    <row r="21" spans="2:12" x14ac:dyDescent="0.35">
      <c r="B21" s="35" t="s">
        <v>210</v>
      </c>
      <c r="C21" s="1" t="s">
        <v>36</v>
      </c>
      <c r="D21" s="62">
        <v>261</v>
      </c>
      <c r="J21" s="37" t="s">
        <v>145</v>
      </c>
      <c r="K21" s="1" t="s">
        <v>166</v>
      </c>
      <c r="L21" s="62">
        <v>704</v>
      </c>
    </row>
    <row r="22" spans="2:12" x14ac:dyDescent="0.35">
      <c r="B22" s="35" t="s">
        <v>273</v>
      </c>
      <c r="C22" s="1" t="s">
        <v>36</v>
      </c>
      <c r="D22" s="62" t="s">
        <v>211</v>
      </c>
      <c r="J22" s="37" t="s">
        <v>222</v>
      </c>
      <c r="K22" s="1" t="s">
        <v>166</v>
      </c>
      <c r="L22" s="62">
        <v>705</v>
      </c>
    </row>
    <row r="23" spans="2:12" x14ac:dyDescent="0.35">
      <c r="B23" s="35" t="s">
        <v>213</v>
      </c>
      <c r="C23" s="1" t="s">
        <v>36</v>
      </c>
      <c r="D23" s="62">
        <v>280</v>
      </c>
      <c r="J23" s="37" t="s">
        <v>223</v>
      </c>
      <c r="K23" s="1" t="s">
        <v>166</v>
      </c>
      <c r="L23" s="62">
        <v>706</v>
      </c>
    </row>
    <row r="24" spans="2:12" x14ac:dyDescent="0.35">
      <c r="B24" s="35" t="s">
        <v>214</v>
      </c>
      <c r="C24" s="1" t="s">
        <v>36</v>
      </c>
      <c r="D24" s="62">
        <v>293</v>
      </c>
      <c r="J24" s="35" t="s">
        <v>69</v>
      </c>
      <c r="K24" s="1" t="s">
        <v>165</v>
      </c>
      <c r="L24" s="62">
        <v>504</v>
      </c>
    </row>
    <row r="25" spans="2:12" x14ac:dyDescent="0.35">
      <c r="B25" s="35" t="s">
        <v>215</v>
      </c>
      <c r="C25" s="1" t="s">
        <v>36</v>
      </c>
      <c r="D25" s="62">
        <v>299</v>
      </c>
      <c r="J25" s="35" t="s">
        <v>235</v>
      </c>
      <c r="K25" s="1" t="s">
        <v>165</v>
      </c>
      <c r="L25" s="62">
        <v>531</v>
      </c>
    </row>
    <row r="26" spans="2:12" x14ac:dyDescent="0.35">
      <c r="B26" s="35" t="s">
        <v>212</v>
      </c>
      <c r="C26" s="1" t="s">
        <v>36</v>
      </c>
      <c r="D26" s="62">
        <v>300</v>
      </c>
      <c r="J26" s="35" t="s">
        <v>101</v>
      </c>
      <c r="K26" s="1" t="s">
        <v>165</v>
      </c>
      <c r="L26" s="62">
        <v>503</v>
      </c>
    </row>
    <row r="27" spans="2:12" x14ac:dyDescent="0.35">
      <c r="B27" s="67" t="s">
        <v>225</v>
      </c>
      <c r="C27" s="1" t="s">
        <v>166</v>
      </c>
      <c r="D27" s="62">
        <v>708</v>
      </c>
      <c r="J27" s="35" t="s">
        <v>106</v>
      </c>
      <c r="K27" s="1" t="s">
        <v>165</v>
      </c>
      <c r="L27" s="62">
        <v>501</v>
      </c>
    </row>
    <row r="28" spans="2:12" x14ac:dyDescent="0.35">
      <c r="B28" s="67" t="s">
        <v>227</v>
      </c>
      <c r="C28" s="1" t="s">
        <v>166</v>
      </c>
      <c r="D28" s="62">
        <v>716</v>
      </c>
      <c r="J28" s="35" t="s">
        <v>236</v>
      </c>
      <c r="K28" s="1" t="s">
        <v>165</v>
      </c>
      <c r="L28" s="62">
        <v>505</v>
      </c>
    </row>
    <row r="29" spans="2:12" x14ac:dyDescent="0.35">
      <c r="B29" s="67" t="s">
        <v>228</v>
      </c>
      <c r="C29" s="1" t="s">
        <v>166</v>
      </c>
      <c r="D29" s="62">
        <v>717</v>
      </c>
      <c r="J29" s="35" t="s">
        <v>237</v>
      </c>
      <c r="K29" s="1" t="s">
        <v>165</v>
      </c>
      <c r="L29" s="62">
        <v>507</v>
      </c>
    </row>
    <row r="30" spans="2:12" x14ac:dyDescent="0.35">
      <c r="B30" s="67" t="s">
        <v>122</v>
      </c>
      <c r="C30" s="1" t="s">
        <v>166</v>
      </c>
      <c r="D30" s="62">
        <v>718</v>
      </c>
      <c r="J30" s="35" t="s">
        <v>259</v>
      </c>
      <c r="K30" s="33" t="s">
        <v>258</v>
      </c>
      <c r="L30" s="62" t="s">
        <v>150</v>
      </c>
    </row>
    <row r="31" spans="2:12" x14ac:dyDescent="0.35">
      <c r="B31" s="67" t="s">
        <v>224</v>
      </c>
      <c r="C31" s="1" t="s">
        <v>166</v>
      </c>
      <c r="D31" s="62">
        <v>707</v>
      </c>
      <c r="J31" s="35" t="s">
        <v>103</v>
      </c>
      <c r="K31" s="33" t="s">
        <v>258</v>
      </c>
      <c r="L31" s="62">
        <v>53</v>
      </c>
    </row>
    <row r="32" spans="2:12" x14ac:dyDescent="0.35">
      <c r="B32" s="67" t="s">
        <v>48</v>
      </c>
      <c r="C32" s="1" t="s">
        <v>166</v>
      </c>
      <c r="D32" s="62">
        <v>710</v>
      </c>
      <c r="J32" s="35" t="s">
        <v>261</v>
      </c>
      <c r="K32" s="33" t="s">
        <v>258</v>
      </c>
      <c r="L32" s="62">
        <v>54</v>
      </c>
    </row>
    <row r="33" spans="2:12" x14ac:dyDescent="0.35">
      <c r="B33" s="67" t="s">
        <v>226</v>
      </c>
      <c r="C33" s="1" t="s">
        <v>166</v>
      </c>
      <c r="D33" s="62">
        <v>712</v>
      </c>
      <c r="E33" s="66"/>
      <c r="J33" s="35" t="s">
        <v>262</v>
      </c>
      <c r="K33" s="33" t="s">
        <v>258</v>
      </c>
      <c r="L33" s="62">
        <v>55</v>
      </c>
    </row>
    <row r="34" spans="2:12" x14ac:dyDescent="0.35">
      <c r="B34" s="67" t="s">
        <v>125</v>
      </c>
      <c r="C34" s="1" t="s">
        <v>166</v>
      </c>
      <c r="D34" s="62">
        <v>714</v>
      </c>
      <c r="E34" s="66"/>
      <c r="J34" s="35" t="s">
        <v>263</v>
      </c>
      <c r="K34" s="33" t="s">
        <v>258</v>
      </c>
      <c r="L34" s="62">
        <v>56</v>
      </c>
    </row>
    <row r="35" spans="2:12" x14ac:dyDescent="0.35">
      <c r="B35" s="35" t="s">
        <v>49</v>
      </c>
      <c r="C35" s="33" t="s">
        <v>167</v>
      </c>
      <c r="D35" s="62" t="s">
        <v>45</v>
      </c>
      <c r="E35" s="66"/>
      <c r="J35" s="35" t="s">
        <v>137</v>
      </c>
      <c r="K35" s="33" t="s">
        <v>258</v>
      </c>
      <c r="L35" s="62" t="s">
        <v>267</v>
      </c>
    </row>
    <row r="36" spans="2:12" x14ac:dyDescent="0.35">
      <c r="B36" s="35" t="s">
        <v>250</v>
      </c>
      <c r="C36" s="33" t="s">
        <v>167</v>
      </c>
      <c r="D36" s="62">
        <v>592</v>
      </c>
      <c r="E36" s="66"/>
      <c r="J36" s="35" t="s">
        <v>269</v>
      </c>
      <c r="K36" s="33" t="s">
        <v>258</v>
      </c>
      <c r="L36" s="62">
        <v>59</v>
      </c>
    </row>
    <row r="37" spans="2:12" x14ac:dyDescent="0.35">
      <c r="B37" s="35" t="s">
        <v>76</v>
      </c>
      <c r="C37" s="33" t="s">
        <v>167</v>
      </c>
      <c r="D37" s="62">
        <v>575</v>
      </c>
      <c r="E37" s="66"/>
      <c r="J37" s="35" t="s">
        <v>110</v>
      </c>
      <c r="K37" s="33" t="s">
        <v>258</v>
      </c>
      <c r="L37" s="62">
        <v>61</v>
      </c>
    </row>
    <row r="38" spans="2:12" x14ac:dyDescent="0.35">
      <c r="B38" s="35" t="s">
        <v>123</v>
      </c>
      <c r="C38" s="33" t="s">
        <v>167</v>
      </c>
      <c r="D38" s="62">
        <v>568</v>
      </c>
      <c r="E38" s="66"/>
      <c r="J38" s="35" t="s">
        <v>270</v>
      </c>
      <c r="K38" s="33" t="s">
        <v>258</v>
      </c>
      <c r="L38" s="62">
        <v>62</v>
      </c>
    </row>
    <row r="39" spans="2:12" x14ac:dyDescent="0.35">
      <c r="B39" s="35" t="s">
        <v>147</v>
      </c>
      <c r="C39" s="33" t="s">
        <v>167</v>
      </c>
      <c r="D39" s="62" t="s">
        <v>117</v>
      </c>
      <c r="E39" s="66"/>
      <c r="J39" s="35" t="s">
        <v>271</v>
      </c>
      <c r="K39" s="33" t="s">
        <v>258</v>
      </c>
      <c r="L39" s="62">
        <v>63</v>
      </c>
    </row>
    <row r="40" spans="2:12" x14ac:dyDescent="0.35">
      <c r="B40" s="35" t="s">
        <v>251</v>
      </c>
      <c r="C40" s="33" t="s">
        <v>167</v>
      </c>
      <c r="D40" s="62">
        <v>596</v>
      </c>
      <c r="E40" s="66"/>
      <c r="J40" s="35" t="s">
        <v>272</v>
      </c>
      <c r="K40" s="33" t="s">
        <v>258</v>
      </c>
      <c r="L40" s="62">
        <v>64</v>
      </c>
    </row>
    <row r="41" spans="2:12" x14ac:dyDescent="0.35">
      <c r="B41" s="35" t="s">
        <v>252</v>
      </c>
      <c r="C41" s="33" t="s">
        <v>167</v>
      </c>
      <c r="D41" s="62">
        <v>595</v>
      </c>
    </row>
    <row r="42" spans="2:12" x14ac:dyDescent="0.35">
      <c r="B42" s="35" t="s">
        <v>170</v>
      </c>
      <c r="C42" s="33" t="s">
        <v>167</v>
      </c>
      <c r="D42" s="62">
        <v>594</v>
      </c>
    </row>
    <row r="43" spans="2:12" x14ac:dyDescent="0.35">
      <c r="B43" s="35" t="s">
        <v>253</v>
      </c>
      <c r="C43" s="33" t="s">
        <v>167</v>
      </c>
      <c r="D43" s="62">
        <v>591</v>
      </c>
    </row>
    <row r="44" spans="2:12" x14ac:dyDescent="0.35">
      <c r="B44" s="35" t="s">
        <v>254</v>
      </c>
      <c r="C44" s="33" t="s">
        <v>167</v>
      </c>
      <c r="D44" s="62">
        <v>590</v>
      </c>
    </row>
    <row r="45" spans="2:12" x14ac:dyDescent="0.35">
      <c r="B45" s="35" t="s">
        <v>126</v>
      </c>
      <c r="C45" s="33" t="s">
        <v>258</v>
      </c>
      <c r="D45" s="62" t="s">
        <v>92</v>
      </c>
    </row>
    <row r="46" spans="2:12" x14ac:dyDescent="0.35">
      <c r="B46" s="35" t="s">
        <v>47</v>
      </c>
      <c r="C46" s="33" t="s">
        <v>258</v>
      </c>
      <c r="D46" s="62">
        <v>66</v>
      </c>
      <c r="I46" s="60"/>
      <c r="J46" s="34"/>
      <c r="K46" s="33"/>
    </row>
    <row r="47" spans="2:12" x14ac:dyDescent="0.35">
      <c r="B47" s="35" t="s">
        <v>257</v>
      </c>
      <c r="C47" s="33" t="s">
        <v>258</v>
      </c>
      <c r="D47" s="62">
        <v>68</v>
      </c>
      <c r="I47" s="60"/>
      <c r="J47" s="34"/>
      <c r="K47" s="33"/>
    </row>
    <row r="48" spans="2:12" x14ac:dyDescent="0.35">
      <c r="B48" s="35" t="s">
        <v>133</v>
      </c>
      <c r="C48" s="33" t="s">
        <v>258</v>
      </c>
      <c r="D48" s="62">
        <v>71</v>
      </c>
      <c r="I48" s="60"/>
      <c r="J48" s="34"/>
      <c r="K48" s="33"/>
    </row>
    <row r="49" spans="2:11" x14ac:dyDescent="0.35">
      <c r="B49" s="35" t="s">
        <v>264</v>
      </c>
      <c r="C49" s="33" t="s">
        <v>258</v>
      </c>
      <c r="D49" s="62" t="s">
        <v>159</v>
      </c>
      <c r="I49" s="60"/>
      <c r="J49" s="34"/>
      <c r="K49" s="33"/>
    </row>
    <row r="50" spans="2:11" x14ac:dyDescent="0.35">
      <c r="B50" s="35" t="s">
        <v>265</v>
      </c>
      <c r="C50" s="33" t="s">
        <v>258</v>
      </c>
      <c r="D50" s="62">
        <v>77</v>
      </c>
    </row>
    <row r="51" spans="2:11" x14ac:dyDescent="0.35">
      <c r="B51" s="35" t="s">
        <v>129</v>
      </c>
      <c r="C51" s="33" t="s">
        <v>258</v>
      </c>
      <c r="D51" s="62">
        <v>78</v>
      </c>
    </row>
    <row r="52" spans="2:11" x14ac:dyDescent="0.35">
      <c r="B52" s="35" t="s">
        <v>124</v>
      </c>
      <c r="C52" s="33" t="s">
        <v>258</v>
      </c>
      <c r="D52" s="62">
        <v>79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8B6AE-5399-4F2E-A2D6-3334AB866BC8}">
  <dimension ref="A5:N35"/>
  <sheetViews>
    <sheetView topLeftCell="A4" workbookViewId="0">
      <selection activeCell="M22" sqref="M22:N35"/>
    </sheetView>
  </sheetViews>
  <sheetFormatPr defaultRowHeight="14.5" x14ac:dyDescent="0.35"/>
  <cols>
    <col min="1" max="1" width="8.7265625" style="13"/>
    <col min="4" max="4" width="10.1796875" style="13" customWidth="1"/>
    <col min="5" max="5" width="8.7265625" style="5"/>
    <col min="11" max="11" width="8.7265625" style="5"/>
  </cols>
  <sheetData>
    <row r="5" spans="1:14" x14ac:dyDescent="0.35">
      <c r="A5" s="7" t="s">
        <v>24</v>
      </c>
      <c r="B5" s="1"/>
      <c r="D5" s="7" t="s">
        <v>23</v>
      </c>
      <c r="E5" s="4"/>
      <c r="G5" s="7" t="s">
        <v>21</v>
      </c>
      <c r="H5" s="7"/>
      <c r="J5" s="1" t="s">
        <v>22</v>
      </c>
      <c r="K5" s="4" t="s">
        <v>20</v>
      </c>
      <c r="M5" s="1" t="s">
        <v>5</v>
      </c>
      <c r="N5" s="1" t="s">
        <v>20</v>
      </c>
    </row>
    <row r="6" spans="1:14" x14ac:dyDescent="0.35">
      <c r="A6" s="7">
        <v>11.4</v>
      </c>
      <c r="B6" s="8" t="s">
        <v>18</v>
      </c>
      <c r="D6" s="7">
        <v>2.14</v>
      </c>
      <c r="E6" s="8" t="s">
        <v>18</v>
      </c>
      <c r="G6" s="7">
        <v>28</v>
      </c>
      <c r="H6" s="8" t="s">
        <v>18</v>
      </c>
      <c r="J6" s="1">
        <f t="shared" ref="J6:J14" si="0">J7+0.08</f>
        <v>1.9400000000000006</v>
      </c>
      <c r="K6" s="8" t="s">
        <v>18</v>
      </c>
      <c r="M6" s="1">
        <v>192</v>
      </c>
      <c r="N6" s="8" t="s">
        <v>18</v>
      </c>
    </row>
    <row r="7" spans="1:14" x14ac:dyDescent="0.35">
      <c r="A7" s="7">
        <f>A6+0.4</f>
        <v>11.8</v>
      </c>
      <c r="B7" s="9" t="s">
        <v>17</v>
      </c>
      <c r="D7" s="7">
        <f>D6+0.04</f>
        <v>2.1800000000000002</v>
      </c>
      <c r="E7" s="9" t="s">
        <v>17</v>
      </c>
      <c r="G7" s="7">
        <v>26</v>
      </c>
      <c r="H7" s="9" t="s">
        <v>17</v>
      </c>
      <c r="J7" s="1">
        <f t="shared" si="0"/>
        <v>1.8600000000000005</v>
      </c>
      <c r="K7" s="9" t="s">
        <v>17</v>
      </c>
      <c r="M7" s="1">
        <v>180</v>
      </c>
      <c r="N7" s="9" t="s">
        <v>17</v>
      </c>
    </row>
    <row r="8" spans="1:14" x14ac:dyDescent="0.35">
      <c r="A8" s="7">
        <f t="shared" ref="A8:A18" si="1">A7+0.4</f>
        <v>12.200000000000001</v>
      </c>
      <c r="B8" s="10" t="s">
        <v>16</v>
      </c>
      <c r="D8" s="7">
        <f t="shared" ref="D8:D17" si="2">D7+0.04</f>
        <v>2.2200000000000002</v>
      </c>
      <c r="E8" s="10" t="s">
        <v>16</v>
      </c>
      <c r="G8" s="7">
        <v>24</v>
      </c>
      <c r="H8" s="10" t="s">
        <v>16</v>
      </c>
      <c r="J8" s="1">
        <f t="shared" si="0"/>
        <v>1.7800000000000005</v>
      </c>
      <c r="K8" s="10" t="s">
        <v>16</v>
      </c>
      <c r="M8" s="1">
        <v>168</v>
      </c>
      <c r="N8" s="10" t="s">
        <v>16</v>
      </c>
    </row>
    <row r="9" spans="1:14" x14ac:dyDescent="0.35">
      <c r="A9" s="7">
        <f t="shared" si="1"/>
        <v>12.600000000000001</v>
      </c>
      <c r="B9" s="1" t="s">
        <v>15</v>
      </c>
      <c r="D9" s="7">
        <f t="shared" si="2"/>
        <v>2.2600000000000002</v>
      </c>
      <c r="E9" s="4" t="s">
        <v>15</v>
      </c>
      <c r="G9" s="7">
        <v>22</v>
      </c>
      <c r="H9" s="7" t="s">
        <v>15</v>
      </c>
      <c r="J9" s="1">
        <f t="shared" si="0"/>
        <v>1.7000000000000004</v>
      </c>
      <c r="K9" s="4" t="s">
        <v>15</v>
      </c>
      <c r="M9" s="1">
        <v>156</v>
      </c>
      <c r="N9" s="1" t="s">
        <v>15</v>
      </c>
    </row>
    <row r="10" spans="1:14" x14ac:dyDescent="0.35">
      <c r="A10" s="7">
        <f t="shared" si="1"/>
        <v>13.000000000000002</v>
      </c>
      <c r="B10" s="1" t="s">
        <v>14</v>
      </c>
      <c r="D10" s="7">
        <f t="shared" si="2"/>
        <v>2.3000000000000003</v>
      </c>
      <c r="E10" s="4" t="s">
        <v>14</v>
      </c>
      <c r="G10" s="7">
        <v>20</v>
      </c>
      <c r="H10" s="7" t="s">
        <v>14</v>
      </c>
      <c r="J10" s="1">
        <f t="shared" si="0"/>
        <v>1.6200000000000003</v>
      </c>
      <c r="K10" s="4" t="s">
        <v>14</v>
      </c>
      <c r="M10" s="1">
        <v>144</v>
      </c>
      <c r="N10" s="1" t="s">
        <v>14</v>
      </c>
    </row>
    <row r="11" spans="1:14" x14ac:dyDescent="0.35">
      <c r="A11" s="7">
        <f t="shared" si="1"/>
        <v>13.400000000000002</v>
      </c>
      <c r="B11" s="1" t="s">
        <v>7</v>
      </c>
      <c r="D11" s="7">
        <f t="shared" si="2"/>
        <v>2.3400000000000003</v>
      </c>
      <c r="E11" s="4" t="s">
        <v>7</v>
      </c>
      <c r="G11" s="7">
        <v>18</v>
      </c>
      <c r="H11" s="7" t="s">
        <v>7</v>
      </c>
      <c r="J11" s="1">
        <f t="shared" si="0"/>
        <v>1.5400000000000003</v>
      </c>
      <c r="K11" s="4" t="s">
        <v>7</v>
      </c>
      <c r="M11" s="1">
        <v>132</v>
      </c>
      <c r="N11" s="1" t="s">
        <v>7</v>
      </c>
    </row>
    <row r="12" spans="1:14" x14ac:dyDescent="0.35">
      <c r="A12" s="7">
        <f t="shared" si="1"/>
        <v>13.800000000000002</v>
      </c>
      <c r="B12" s="1" t="s">
        <v>13</v>
      </c>
      <c r="D12" s="7">
        <f t="shared" si="2"/>
        <v>2.3800000000000003</v>
      </c>
      <c r="E12" s="4" t="s">
        <v>13</v>
      </c>
      <c r="G12" s="7">
        <v>16</v>
      </c>
      <c r="H12" s="7" t="s">
        <v>13</v>
      </c>
      <c r="J12" s="1">
        <f t="shared" si="0"/>
        <v>1.4600000000000002</v>
      </c>
      <c r="K12" s="4" t="s">
        <v>13</v>
      </c>
      <c r="M12" s="1">
        <v>120</v>
      </c>
      <c r="N12" s="1" t="s">
        <v>13</v>
      </c>
    </row>
    <row r="13" spans="1:14" x14ac:dyDescent="0.35">
      <c r="A13" s="7">
        <f t="shared" si="1"/>
        <v>14.200000000000003</v>
      </c>
      <c r="B13" s="1" t="s">
        <v>12</v>
      </c>
      <c r="D13" s="7">
        <f t="shared" si="2"/>
        <v>2.4200000000000004</v>
      </c>
      <c r="E13" s="4" t="s">
        <v>12</v>
      </c>
      <c r="G13" s="7">
        <v>14</v>
      </c>
      <c r="H13" s="7" t="s">
        <v>12</v>
      </c>
      <c r="J13" s="1">
        <f t="shared" si="0"/>
        <v>1.3800000000000001</v>
      </c>
      <c r="K13" s="4" t="s">
        <v>12</v>
      </c>
      <c r="M13" s="1">
        <v>108</v>
      </c>
      <c r="N13" s="1" t="s">
        <v>12</v>
      </c>
    </row>
    <row r="14" spans="1:14" x14ac:dyDescent="0.35">
      <c r="A14" s="7">
        <f t="shared" si="1"/>
        <v>14.600000000000003</v>
      </c>
      <c r="B14" s="1" t="s">
        <v>11</v>
      </c>
      <c r="D14" s="7">
        <f t="shared" si="2"/>
        <v>2.4600000000000004</v>
      </c>
      <c r="E14" s="4" t="s">
        <v>11</v>
      </c>
      <c r="G14" s="7">
        <v>12</v>
      </c>
      <c r="H14" s="7" t="s">
        <v>11</v>
      </c>
      <c r="J14" s="1">
        <f t="shared" si="0"/>
        <v>1.3</v>
      </c>
      <c r="K14" s="4" t="s">
        <v>11</v>
      </c>
      <c r="M14" s="1">
        <v>96</v>
      </c>
      <c r="N14" s="1" t="s">
        <v>11</v>
      </c>
    </row>
    <row r="15" spans="1:14" x14ac:dyDescent="0.35">
      <c r="A15" s="7">
        <f t="shared" si="1"/>
        <v>15.000000000000004</v>
      </c>
      <c r="B15" s="1" t="s">
        <v>8</v>
      </c>
      <c r="D15" s="7">
        <f t="shared" si="2"/>
        <v>2.5000000000000004</v>
      </c>
      <c r="E15" s="4" t="s">
        <v>8</v>
      </c>
      <c r="G15" s="7">
        <v>10</v>
      </c>
      <c r="H15" s="7" t="s">
        <v>8</v>
      </c>
      <c r="J15" s="1">
        <f>J16+0.08</f>
        <v>1.22</v>
      </c>
      <c r="K15" s="4" t="s">
        <v>8</v>
      </c>
      <c r="M15" s="1">
        <v>84</v>
      </c>
      <c r="N15" s="1" t="s">
        <v>8</v>
      </c>
    </row>
    <row r="16" spans="1:14" x14ac:dyDescent="0.35">
      <c r="A16" s="7">
        <f t="shared" si="1"/>
        <v>15.400000000000004</v>
      </c>
      <c r="B16" s="1" t="s">
        <v>6</v>
      </c>
      <c r="D16" s="7">
        <f t="shared" si="2"/>
        <v>2.5400000000000005</v>
      </c>
      <c r="E16" s="4" t="s">
        <v>6</v>
      </c>
      <c r="G16" s="7">
        <v>8</v>
      </c>
      <c r="H16" s="7" t="s">
        <v>6</v>
      </c>
      <c r="J16" s="1">
        <v>1.1399999999999999</v>
      </c>
      <c r="K16" s="4" t="s">
        <v>6</v>
      </c>
      <c r="M16" s="1">
        <v>72</v>
      </c>
      <c r="N16" s="1" t="s">
        <v>6</v>
      </c>
    </row>
    <row r="17" spans="1:14" x14ac:dyDescent="0.35">
      <c r="A17" s="7">
        <f t="shared" si="1"/>
        <v>15.800000000000004</v>
      </c>
      <c r="B17" s="1" t="s">
        <v>10</v>
      </c>
      <c r="D17" s="7">
        <f t="shared" si="2"/>
        <v>2.5800000000000005</v>
      </c>
      <c r="E17" s="4" t="s">
        <v>10</v>
      </c>
      <c r="G17" s="7">
        <v>6</v>
      </c>
      <c r="H17" s="7" t="s">
        <v>10</v>
      </c>
      <c r="J17" s="1">
        <v>1.06</v>
      </c>
      <c r="K17" s="4" t="s">
        <v>10</v>
      </c>
      <c r="M17" s="1">
        <v>60</v>
      </c>
      <c r="N17" s="1" t="s">
        <v>10</v>
      </c>
    </row>
    <row r="18" spans="1:14" x14ac:dyDescent="0.35">
      <c r="A18" s="7">
        <f t="shared" si="1"/>
        <v>16.200000000000003</v>
      </c>
      <c r="B18" s="1" t="s">
        <v>9</v>
      </c>
      <c r="D18" s="7">
        <v>3</v>
      </c>
      <c r="E18" s="4" t="s">
        <v>9</v>
      </c>
      <c r="G18" s="7">
        <v>5</v>
      </c>
      <c r="H18" s="7" t="s">
        <v>6</v>
      </c>
      <c r="J18" s="1">
        <v>1</v>
      </c>
      <c r="K18" s="4" t="s">
        <v>9</v>
      </c>
      <c r="M18" s="1">
        <v>40</v>
      </c>
      <c r="N18" s="1" t="s">
        <v>9</v>
      </c>
    </row>
    <row r="22" spans="1:14" x14ac:dyDescent="0.35">
      <c r="A22" s="7" t="s">
        <v>34</v>
      </c>
      <c r="B22" s="1" t="s">
        <v>20</v>
      </c>
      <c r="D22" s="7" t="s">
        <v>33</v>
      </c>
      <c r="E22" s="4" t="s">
        <v>20</v>
      </c>
      <c r="G22" s="7" t="s">
        <v>32</v>
      </c>
      <c r="H22" s="1" t="s">
        <v>20</v>
      </c>
      <c r="J22" s="7" t="s">
        <v>31</v>
      </c>
      <c r="K22" s="4" t="s">
        <v>20</v>
      </c>
      <c r="M22" s="1" t="s">
        <v>35</v>
      </c>
      <c r="N22" s="1" t="s">
        <v>20</v>
      </c>
    </row>
    <row r="23" spans="1:14" x14ac:dyDescent="0.35">
      <c r="A23" s="7">
        <v>10.6</v>
      </c>
      <c r="B23" s="8" t="s">
        <v>18</v>
      </c>
      <c r="D23" s="14">
        <v>9.3055555555555558E-2</v>
      </c>
      <c r="E23" s="8" t="s">
        <v>18</v>
      </c>
      <c r="G23" s="7">
        <v>32</v>
      </c>
      <c r="H23" s="8" t="s">
        <v>18</v>
      </c>
      <c r="J23" s="17">
        <v>2.1000000000000005</v>
      </c>
      <c r="K23" s="8" t="s">
        <v>18</v>
      </c>
      <c r="M23" s="1">
        <v>224</v>
      </c>
      <c r="N23" s="8" t="s">
        <v>18</v>
      </c>
    </row>
    <row r="24" spans="1:14" x14ac:dyDescent="0.35">
      <c r="A24" s="7">
        <f>A23+0.4</f>
        <v>11</v>
      </c>
      <c r="B24" s="9" t="s">
        <v>17</v>
      </c>
      <c r="D24" s="14">
        <v>9.5833333333333326E-2</v>
      </c>
      <c r="E24" s="9" t="s">
        <v>17</v>
      </c>
      <c r="G24" s="7">
        <v>30</v>
      </c>
      <c r="H24" s="9" t="s">
        <v>17</v>
      </c>
      <c r="J24" s="17">
        <v>2.0200000000000005</v>
      </c>
      <c r="K24" s="9" t="s">
        <v>17</v>
      </c>
      <c r="M24" s="1">
        <f>M23-12</f>
        <v>212</v>
      </c>
      <c r="N24" s="9" t="s">
        <v>17</v>
      </c>
    </row>
    <row r="25" spans="1:14" x14ac:dyDescent="0.35">
      <c r="A25" s="7">
        <f t="shared" ref="A25:A34" si="3">A24+0.4</f>
        <v>11.4</v>
      </c>
      <c r="B25" s="10" t="s">
        <v>16</v>
      </c>
      <c r="D25" s="14">
        <v>9.8611111111111108E-2</v>
      </c>
      <c r="E25" s="10" t="s">
        <v>16</v>
      </c>
      <c r="G25" s="7">
        <v>28</v>
      </c>
      <c r="H25" s="10" t="s">
        <v>16</v>
      </c>
      <c r="J25" s="17">
        <v>1.9400000000000004</v>
      </c>
      <c r="K25" s="10" t="s">
        <v>16</v>
      </c>
      <c r="M25" s="1">
        <f t="shared" ref="M25:M34" si="4">M24-12</f>
        <v>200</v>
      </c>
      <c r="N25" s="10" t="s">
        <v>16</v>
      </c>
    </row>
    <row r="26" spans="1:14" x14ac:dyDescent="0.35">
      <c r="A26" s="7">
        <f t="shared" si="3"/>
        <v>11.8</v>
      </c>
      <c r="B26" s="1" t="s">
        <v>15</v>
      </c>
      <c r="D26" s="14">
        <v>0.1013888888888889</v>
      </c>
      <c r="E26" s="4" t="s">
        <v>15</v>
      </c>
      <c r="G26" s="7">
        <v>26</v>
      </c>
      <c r="H26" s="1" t="s">
        <v>15</v>
      </c>
      <c r="J26" s="17">
        <v>1.8600000000000003</v>
      </c>
      <c r="K26" s="4" t="s">
        <v>15</v>
      </c>
      <c r="M26" s="1">
        <f t="shared" si="4"/>
        <v>188</v>
      </c>
      <c r="N26" s="1" t="s">
        <v>15</v>
      </c>
    </row>
    <row r="27" spans="1:14" x14ac:dyDescent="0.35">
      <c r="A27" s="7">
        <f t="shared" si="3"/>
        <v>12.200000000000001</v>
      </c>
      <c r="B27" s="1" t="s">
        <v>14</v>
      </c>
      <c r="D27" s="14">
        <v>0.10416666666666667</v>
      </c>
      <c r="E27" s="4" t="s">
        <v>14</v>
      </c>
      <c r="G27" s="7">
        <v>24</v>
      </c>
      <c r="H27" s="1" t="s">
        <v>14</v>
      </c>
      <c r="J27" s="17">
        <v>1.7800000000000002</v>
      </c>
      <c r="K27" s="4" t="s">
        <v>14</v>
      </c>
      <c r="M27" s="1">
        <f t="shared" si="4"/>
        <v>176</v>
      </c>
      <c r="N27" s="1" t="s">
        <v>14</v>
      </c>
    </row>
    <row r="28" spans="1:14" x14ac:dyDescent="0.35">
      <c r="A28" s="7">
        <f t="shared" si="3"/>
        <v>12.600000000000001</v>
      </c>
      <c r="B28" s="1" t="s">
        <v>7</v>
      </c>
      <c r="D28" s="14">
        <v>0.10694444444444444</v>
      </c>
      <c r="E28" s="4" t="s">
        <v>7</v>
      </c>
      <c r="G28" s="7">
        <v>22</v>
      </c>
      <c r="H28" s="1" t="s">
        <v>7</v>
      </c>
      <c r="J28" s="17">
        <v>1.7000000000000002</v>
      </c>
      <c r="K28" s="4" t="s">
        <v>7</v>
      </c>
      <c r="M28" s="1">
        <f t="shared" si="4"/>
        <v>164</v>
      </c>
      <c r="N28" s="1" t="s">
        <v>7</v>
      </c>
    </row>
    <row r="29" spans="1:14" x14ac:dyDescent="0.35">
      <c r="A29" s="7">
        <f t="shared" si="3"/>
        <v>13.000000000000002</v>
      </c>
      <c r="B29" s="1" t="s">
        <v>13</v>
      </c>
      <c r="D29" s="14">
        <v>0.10972222222222222</v>
      </c>
      <c r="E29" s="4" t="s">
        <v>13</v>
      </c>
      <c r="G29" s="7">
        <v>20</v>
      </c>
      <c r="H29" s="1" t="s">
        <v>13</v>
      </c>
      <c r="J29" s="17">
        <v>1.62</v>
      </c>
      <c r="K29" s="4" t="s">
        <v>13</v>
      </c>
      <c r="M29" s="1">
        <f t="shared" si="4"/>
        <v>152</v>
      </c>
      <c r="N29" s="1" t="s">
        <v>13</v>
      </c>
    </row>
    <row r="30" spans="1:14" x14ac:dyDescent="0.35">
      <c r="A30" s="7">
        <f t="shared" si="3"/>
        <v>13.400000000000002</v>
      </c>
      <c r="B30" s="1" t="s">
        <v>12</v>
      </c>
      <c r="D30" s="14">
        <v>0.1125</v>
      </c>
      <c r="E30" s="4" t="s">
        <v>12</v>
      </c>
      <c r="G30" s="7">
        <v>18</v>
      </c>
      <c r="H30" s="1" t="s">
        <v>12</v>
      </c>
      <c r="J30" s="17">
        <v>1.54</v>
      </c>
      <c r="K30" s="4" t="s">
        <v>12</v>
      </c>
      <c r="M30" s="1">
        <f t="shared" si="4"/>
        <v>140</v>
      </c>
      <c r="N30" s="1" t="s">
        <v>12</v>
      </c>
    </row>
    <row r="31" spans="1:14" x14ac:dyDescent="0.35">
      <c r="A31" s="7">
        <f t="shared" si="3"/>
        <v>13.800000000000002</v>
      </c>
      <c r="B31" s="1" t="s">
        <v>11</v>
      </c>
      <c r="D31" s="14">
        <v>0.11527777777777777</v>
      </c>
      <c r="E31" s="4" t="s">
        <v>11</v>
      </c>
      <c r="G31" s="7">
        <v>16</v>
      </c>
      <c r="H31" s="1" t="s">
        <v>11</v>
      </c>
      <c r="J31" s="17">
        <v>1.46</v>
      </c>
      <c r="K31" s="4" t="s">
        <v>11</v>
      </c>
      <c r="M31" s="1">
        <f t="shared" si="4"/>
        <v>128</v>
      </c>
      <c r="N31" s="1" t="s">
        <v>11</v>
      </c>
    </row>
    <row r="32" spans="1:14" x14ac:dyDescent="0.35">
      <c r="A32" s="7">
        <f t="shared" si="3"/>
        <v>14.200000000000003</v>
      </c>
      <c r="B32" s="1" t="s">
        <v>8</v>
      </c>
      <c r="D32" s="14">
        <v>0.11805555555555557</v>
      </c>
      <c r="E32" s="4" t="s">
        <v>8</v>
      </c>
      <c r="G32" s="7">
        <v>14</v>
      </c>
      <c r="H32" s="1" t="s">
        <v>8</v>
      </c>
      <c r="J32" s="17">
        <v>1.38</v>
      </c>
      <c r="K32" s="4" t="s">
        <v>8</v>
      </c>
      <c r="M32" s="1">
        <f t="shared" si="4"/>
        <v>116</v>
      </c>
      <c r="N32" s="1" t="s">
        <v>8</v>
      </c>
    </row>
    <row r="33" spans="1:14" x14ac:dyDescent="0.35">
      <c r="A33" s="7">
        <f t="shared" si="3"/>
        <v>14.600000000000003</v>
      </c>
      <c r="B33" s="1" t="s">
        <v>6</v>
      </c>
      <c r="D33" s="14">
        <v>0.12083333333333333</v>
      </c>
      <c r="E33" s="4" t="s">
        <v>6</v>
      </c>
      <c r="G33" s="7">
        <v>12</v>
      </c>
      <c r="H33" s="1" t="s">
        <v>6</v>
      </c>
      <c r="J33" s="17">
        <v>1.3</v>
      </c>
      <c r="K33" s="4" t="s">
        <v>6</v>
      </c>
      <c r="M33" s="1">
        <f t="shared" si="4"/>
        <v>104</v>
      </c>
      <c r="N33" s="1" t="s">
        <v>6</v>
      </c>
    </row>
    <row r="34" spans="1:14" x14ac:dyDescent="0.35">
      <c r="A34" s="7">
        <f t="shared" si="3"/>
        <v>15.000000000000004</v>
      </c>
      <c r="B34" s="1" t="s">
        <v>10</v>
      </c>
      <c r="D34" s="14">
        <v>0.12361111111111112</v>
      </c>
      <c r="E34" s="4" t="s">
        <v>10</v>
      </c>
      <c r="G34" s="7">
        <v>10</v>
      </c>
      <c r="H34" s="1" t="s">
        <v>10</v>
      </c>
      <c r="J34" s="17">
        <v>1.22</v>
      </c>
      <c r="K34" s="4" t="s">
        <v>10</v>
      </c>
      <c r="M34" s="1">
        <f t="shared" si="4"/>
        <v>92</v>
      </c>
      <c r="N34" s="1" t="s">
        <v>10</v>
      </c>
    </row>
    <row r="35" spans="1:14" x14ac:dyDescent="0.35">
      <c r="A35" s="7">
        <v>16</v>
      </c>
      <c r="B35" s="1" t="s">
        <v>9</v>
      </c>
      <c r="D35" s="14">
        <v>0.125</v>
      </c>
      <c r="E35" s="4" t="s">
        <v>9</v>
      </c>
      <c r="G35" s="7">
        <v>5</v>
      </c>
      <c r="H35" s="1" t="s">
        <v>9</v>
      </c>
      <c r="J35" s="17">
        <v>1</v>
      </c>
      <c r="K35" s="4" t="s">
        <v>9</v>
      </c>
      <c r="M35" s="1">
        <v>40</v>
      </c>
      <c r="N35" s="1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9AC06F-7374-4739-94BA-4CE49244112D}">
  <dimension ref="A2:O74"/>
  <sheetViews>
    <sheetView workbookViewId="0">
      <selection activeCell="R9" sqref="R9"/>
    </sheetView>
  </sheetViews>
  <sheetFormatPr defaultRowHeight="14.5" x14ac:dyDescent="0.35"/>
  <cols>
    <col min="1" max="1" width="8.7265625" style="13"/>
    <col min="2" max="2" width="18.1796875" bestFit="1" customWidth="1"/>
    <col min="3" max="3" width="14" bestFit="1" customWidth="1"/>
    <col min="4" max="4" width="7.453125" style="2" customWidth="1"/>
    <col min="5" max="5" width="6" style="2" customWidth="1"/>
    <col min="6" max="6" width="7.26953125" style="2" customWidth="1"/>
    <col min="7" max="7" width="8.7265625" style="27"/>
    <col min="9" max="9" width="8.7265625" style="13" customWidth="1"/>
    <col min="10" max="10" width="23.1796875" customWidth="1"/>
    <col min="11" max="11" width="14" style="13" bestFit="1" customWidth="1"/>
    <col min="12" max="12" width="5.90625" style="2" customWidth="1"/>
    <col min="13" max="13" width="5.54296875" style="2" customWidth="1"/>
    <col min="14" max="14" width="6" style="2" customWidth="1"/>
    <col min="15" max="15" width="8.7265625" style="27" customWidth="1"/>
  </cols>
  <sheetData>
    <row r="2" spans="1:15" ht="21" x14ac:dyDescent="0.5">
      <c r="B2" s="32" t="s">
        <v>71</v>
      </c>
      <c r="J2" s="32" t="s">
        <v>77</v>
      </c>
    </row>
    <row r="4" spans="1:15" ht="29" x14ac:dyDescent="0.35">
      <c r="A4" s="23" t="s">
        <v>43</v>
      </c>
      <c r="B4" s="18" t="s">
        <v>42</v>
      </c>
      <c r="C4" s="18" t="s">
        <v>50</v>
      </c>
      <c r="D4" s="12" t="s">
        <v>181</v>
      </c>
      <c r="E4" s="12" t="s">
        <v>182</v>
      </c>
      <c r="F4" s="12" t="s">
        <v>183</v>
      </c>
      <c r="G4" s="50" t="s">
        <v>28</v>
      </c>
      <c r="I4" s="23" t="s">
        <v>43</v>
      </c>
      <c r="J4" s="18" t="s">
        <v>42</v>
      </c>
      <c r="K4" s="23" t="s">
        <v>50</v>
      </c>
      <c r="L4" s="12" t="s">
        <v>181</v>
      </c>
      <c r="M4" s="12" t="s">
        <v>182</v>
      </c>
      <c r="N4" s="12" t="s">
        <v>183</v>
      </c>
      <c r="O4" s="18" t="s">
        <v>28</v>
      </c>
    </row>
    <row r="5" spans="1:15" x14ac:dyDescent="0.35">
      <c r="A5" s="7">
        <f t="shared" ref="A5:A43" si="0">_xlfn.RANK.EQ(G5,G$5:G$56)</f>
        <v>1</v>
      </c>
      <c r="B5" s="35" t="s">
        <v>69</v>
      </c>
      <c r="C5" s="1" t="s">
        <v>165</v>
      </c>
      <c r="D5" s="56">
        <f>IFERROR(_xlfn.XLOOKUP(TRIM(B5),'17.05.26 Girls'!$AE$4:$AE$44,'17.05.26 Girls'!$AF$4:$AF$44,0),0)</f>
        <v>239</v>
      </c>
      <c r="E5" s="56">
        <f>IFERROR(_xlfn.XLOOKUP(TRIM(B5),'14.06.26 Girls'!$AE$4:$AE$44,'14.06.26 Girls'!$AF$4:$AF$44,0),0)</f>
        <v>0</v>
      </c>
      <c r="F5" s="56">
        <f>IFERROR(_xlfn.XLOOKUP(TRIM(B5),'13.09.26 Girls'!$AE$4:$AE$44,'13.09.26 Girls'!$AF$4:$AF$44,0),0)</f>
        <v>0</v>
      </c>
      <c r="G5" s="18">
        <f t="shared" ref="G5:G43" si="1">SUM(D5:F5)</f>
        <v>239</v>
      </c>
      <c r="I5" s="7">
        <f t="shared" ref="I5:I36" si="2">_xlfn.RANK.EQ(O5,O$5:O$73)</f>
        <v>1</v>
      </c>
      <c r="J5" s="70" t="s">
        <v>228</v>
      </c>
      <c r="K5" s="74" t="s">
        <v>166</v>
      </c>
      <c r="L5" s="56">
        <f>IFERROR(_xlfn.XLOOKUP(TRIM(J5),'17.05.26 Boys'!$AE$4:$AE$44,'17.05.26 Boys'!$AF$4:$AF$44,0),0)</f>
        <v>240</v>
      </c>
      <c r="M5" s="56">
        <f>IFERROR(_xlfn.XLOOKUP(TRIM(J5),'14.06.26 Boys'!$AE$4:$AE$44,'14.06.26 Boys'!$AF$4:$AF$44,0),0)</f>
        <v>0</v>
      </c>
      <c r="N5" s="56">
        <f>IFERROR(_xlfn.XLOOKUP(TRIM(J5),'13.09.26 Boys'!$AE$4:$AE$44,'13.09.26 Boys'!$AF$4:$AF$44,0),0)</f>
        <v>0</v>
      </c>
      <c r="O5" s="18">
        <f t="shared" ref="O5:O36" si="3">SUM(L5:N5)</f>
        <v>240</v>
      </c>
    </row>
    <row r="6" spans="1:15" x14ac:dyDescent="0.35">
      <c r="A6" s="7">
        <f t="shared" si="0"/>
        <v>2</v>
      </c>
      <c r="B6" s="35" t="s">
        <v>259</v>
      </c>
      <c r="C6" s="33" t="s">
        <v>258</v>
      </c>
      <c r="D6" s="56">
        <f>IFERROR(_xlfn.XLOOKUP(TRIM(B6),'17.05.26 Girls'!$AE$4:$AE$44,'17.05.26 Girls'!$AF$4:$AF$44,0),0)</f>
        <v>224</v>
      </c>
      <c r="E6" s="56">
        <f>IFERROR(_xlfn.XLOOKUP(TRIM(B6),'14.06.26 Girls'!$AE$4:$AE$44,'14.06.26 Girls'!$AF$4:$AF$44,0),0)</f>
        <v>0</v>
      </c>
      <c r="F6" s="56">
        <f>IFERROR(_xlfn.XLOOKUP(TRIM(B6),'13.09.26 Girls'!$AE$4:$AE$44,'13.09.26 Girls'!$AF$4:$AF$44,0),0)</f>
        <v>0</v>
      </c>
      <c r="G6" s="18">
        <f t="shared" si="1"/>
        <v>224</v>
      </c>
      <c r="I6" s="7">
        <f t="shared" si="2"/>
        <v>2</v>
      </c>
      <c r="J6" s="58" t="s">
        <v>188</v>
      </c>
      <c r="K6" t="s">
        <v>115</v>
      </c>
      <c r="L6" s="56">
        <f>IFERROR(_xlfn.XLOOKUP(TRIM(J6),'17.05.26 Boys'!$AE$4:$AE$44,'17.05.26 Boys'!$AF$4:$AF$44,0),0)</f>
        <v>235</v>
      </c>
      <c r="M6" s="56">
        <f>IFERROR(_xlfn.XLOOKUP(TRIM(J6),'14.06.26 Boys'!$AE$4:$AE$44,'14.06.26 Boys'!$AF$4:$AF$44,0),0)</f>
        <v>0</v>
      </c>
      <c r="N6" s="56">
        <f>IFERROR(_xlfn.XLOOKUP(TRIM(J6),'13.09.26 Boys'!$AE$4:$AE$44,'13.09.26 Boys'!$AF$4:$AF$44,0),0)</f>
        <v>0</v>
      </c>
      <c r="O6" s="18">
        <f t="shared" si="3"/>
        <v>235</v>
      </c>
    </row>
    <row r="7" spans="1:15" x14ac:dyDescent="0.35">
      <c r="A7" s="7">
        <f t="shared" si="0"/>
        <v>3</v>
      </c>
      <c r="B7" s="35" t="s">
        <v>101</v>
      </c>
      <c r="C7" s="1" t="s">
        <v>165</v>
      </c>
      <c r="D7" s="56">
        <f>IFERROR(_xlfn.XLOOKUP(TRIM(B7),'17.05.26 Girls'!$AE$4:$AE$44,'17.05.26 Girls'!$AF$4:$AF$44,0),0)</f>
        <v>211</v>
      </c>
      <c r="E7" s="56">
        <f>IFERROR(_xlfn.XLOOKUP(TRIM(B7),'14.06.26 Girls'!$AE$4:$AE$44,'14.06.26 Girls'!$AF$4:$AF$44,0),0)</f>
        <v>0</v>
      </c>
      <c r="F7" s="56">
        <f>IFERROR(_xlfn.XLOOKUP(TRIM(B7),'13.09.26 Girls'!$AE$4:$AE$44,'13.09.26 Girls'!$AF$4:$AF$44,0),0)</f>
        <v>0</v>
      </c>
      <c r="G7" s="18">
        <f t="shared" si="1"/>
        <v>211</v>
      </c>
      <c r="I7" s="7">
        <f t="shared" si="2"/>
        <v>3</v>
      </c>
      <c r="J7" s="58" t="s">
        <v>187</v>
      </c>
      <c r="K7" t="s">
        <v>115</v>
      </c>
      <c r="L7" s="56">
        <f>IFERROR(_xlfn.XLOOKUP(TRIM(J7),'17.05.26 Boys'!$AE$4:$AE$44,'17.05.26 Boys'!$AF$4:$AF$44,0),0)</f>
        <v>230</v>
      </c>
      <c r="M7" s="56">
        <f>IFERROR(_xlfn.XLOOKUP(TRIM(J7),'14.06.26 Boys'!$AE$4:$AE$44,'14.06.26 Boys'!$AF$4:$AF$44,0),0)</f>
        <v>0</v>
      </c>
      <c r="N7" s="56">
        <f>IFERROR(_xlfn.XLOOKUP(TRIM(J7),'13.09.26 Boys'!$AE$4:$AE$44,'13.09.26 Boys'!$AF$4:$AF$44,0),0)</f>
        <v>0</v>
      </c>
      <c r="O7" s="18">
        <f t="shared" si="3"/>
        <v>230</v>
      </c>
    </row>
    <row r="8" spans="1:15" x14ac:dyDescent="0.35">
      <c r="A8" s="7">
        <f t="shared" si="0"/>
        <v>4</v>
      </c>
      <c r="B8" s="35" t="s">
        <v>106</v>
      </c>
      <c r="C8" s="1" t="s">
        <v>165</v>
      </c>
      <c r="D8" s="56">
        <f>IFERROR(_xlfn.XLOOKUP(TRIM(B8),'17.05.26 Girls'!$AE$4:$AE$44,'17.05.26 Girls'!$AF$4:$AF$44,0),0)</f>
        <v>210</v>
      </c>
      <c r="E8" s="56">
        <f>IFERROR(_xlfn.XLOOKUP(TRIM(B8),'14.06.26 Girls'!$AE$4:$AE$44,'14.06.26 Girls'!$AF$4:$AF$44,0),0)</f>
        <v>0</v>
      </c>
      <c r="F8" s="56">
        <f>IFERROR(_xlfn.XLOOKUP(TRIM(B8),'13.09.26 Girls'!$AE$4:$AE$44,'13.09.26 Girls'!$AF$4:$AF$44,0),0)</f>
        <v>0</v>
      </c>
      <c r="G8" s="18">
        <f t="shared" si="1"/>
        <v>210</v>
      </c>
      <c r="I8" s="7">
        <f t="shared" si="2"/>
        <v>4</v>
      </c>
      <c r="J8" s="46" t="s">
        <v>210</v>
      </c>
      <c r="K8" t="s">
        <v>36</v>
      </c>
      <c r="L8" s="56">
        <f>IFERROR(_xlfn.XLOOKUP(TRIM(J8),'17.05.26 Boys'!$AE$4:$AE$44,'17.05.26 Boys'!$AF$4:$AF$44,0),0)</f>
        <v>228</v>
      </c>
      <c r="M8" s="56">
        <f>IFERROR(_xlfn.XLOOKUP(TRIM(J8),'14.06.26 Boys'!$AE$4:$AE$44,'14.06.26 Boys'!$AF$4:$AF$44,0),0)</f>
        <v>0</v>
      </c>
      <c r="N8" s="56">
        <f>IFERROR(_xlfn.XLOOKUP(TRIM(J8),'13.09.26 Boys'!$AE$4:$AE$44,'13.09.26 Boys'!$AF$4:$AF$44,0),0)</f>
        <v>0</v>
      </c>
      <c r="O8" s="18">
        <f t="shared" si="3"/>
        <v>228</v>
      </c>
    </row>
    <row r="9" spans="1:15" x14ac:dyDescent="0.35">
      <c r="A9" s="7">
        <f t="shared" si="0"/>
        <v>5</v>
      </c>
      <c r="B9" s="63" t="s">
        <v>105</v>
      </c>
      <c r="C9" s="1" t="s">
        <v>115</v>
      </c>
      <c r="D9" s="56">
        <f>IFERROR(_xlfn.XLOOKUP(TRIM(B9),'17.05.26 Girls'!$AE$4:$AE$44,'17.05.26 Girls'!$AF$4:$AF$44,0),0)</f>
        <v>208</v>
      </c>
      <c r="E9" s="56">
        <f>IFERROR(_xlfn.XLOOKUP(TRIM(B9),'14.06.26 Girls'!$AE$4:$AE$44,'14.06.26 Girls'!$AF$4:$AF$44,0),0)</f>
        <v>0</v>
      </c>
      <c r="F9" s="56">
        <f>IFERROR(_xlfn.XLOOKUP(TRIM(B9),'13.09.26 Girls'!$AE$4:$AE$44,'13.09.26 Girls'!$AF$4:$AF$44,0),0)</f>
        <v>0</v>
      </c>
      <c r="G9" s="18">
        <f t="shared" si="1"/>
        <v>208</v>
      </c>
      <c r="I9" s="7">
        <f t="shared" si="2"/>
        <v>5</v>
      </c>
      <c r="J9" s="58" t="s">
        <v>128</v>
      </c>
      <c r="K9" t="s">
        <v>115</v>
      </c>
      <c r="L9" s="56">
        <f>IFERROR(_xlfn.XLOOKUP(TRIM(J9),'17.05.26 Boys'!$AE$4:$AE$44,'17.05.26 Boys'!$AF$4:$AF$44,0),0)</f>
        <v>226</v>
      </c>
      <c r="M9" s="56">
        <f>IFERROR(_xlfn.XLOOKUP(TRIM(J9),'14.06.26 Boys'!$AE$4:$AE$44,'14.06.26 Boys'!$AF$4:$AF$44,0),0)</f>
        <v>0</v>
      </c>
      <c r="N9" s="56">
        <f>IFERROR(_xlfn.XLOOKUP(TRIM(J9),'13.09.26 Boys'!$AE$4:$AE$44,'13.09.26 Boys'!$AF$4:$AF$44,0),0)</f>
        <v>0</v>
      </c>
      <c r="O9" s="18">
        <f t="shared" si="3"/>
        <v>226</v>
      </c>
    </row>
    <row r="10" spans="1:15" x14ac:dyDescent="0.35">
      <c r="A10" s="7">
        <f t="shared" si="0"/>
        <v>6</v>
      </c>
      <c r="B10" s="63" t="s">
        <v>169</v>
      </c>
      <c r="C10" s="1" t="s">
        <v>115</v>
      </c>
      <c r="D10" s="56">
        <f>IFERROR(_xlfn.XLOOKUP(TRIM(B10),'17.05.26 Girls'!$AE$4:$AE$44,'17.05.26 Girls'!$AF$4:$AF$44,0),0)</f>
        <v>203</v>
      </c>
      <c r="E10" s="56">
        <f>IFERROR(_xlfn.XLOOKUP(TRIM(B10),'14.06.26 Girls'!$AE$4:$AE$44,'14.06.26 Girls'!$AF$4:$AF$44,0),0)</f>
        <v>0</v>
      </c>
      <c r="F10" s="56">
        <f>IFERROR(_xlfn.XLOOKUP(TRIM(B10),'13.09.26 Girls'!$AE$4:$AE$44,'13.09.26 Girls'!$AF$4:$AF$44,0),0)</f>
        <v>0</v>
      </c>
      <c r="G10" s="18">
        <f t="shared" si="1"/>
        <v>203</v>
      </c>
      <c r="I10" s="7">
        <f t="shared" si="2"/>
        <v>6</v>
      </c>
      <c r="J10" s="59" t="s">
        <v>75</v>
      </c>
      <c r="K10" t="s">
        <v>115</v>
      </c>
      <c r="L10" s="56">
        <f>IFERROR(_xlfn.XLOOKUP(TRIM(J10),'17.05.26 Boys'!$AE$4:$AE$44,'17.05.26 Boys'!$AF$4:$AF$44,0),0)</f>
        <v>222</v>
      </c>
      <c r="M10" s="56">
        <f>IFERROR(_xlfn.XLOOKUP(TRIM(J10),'14.06.26 Boys'!$AE$4:$AE$44,'14.06.26 Boys'!$AF$4:$AF$44,0),0)</f>
        <v>0</v>
      </c>
      <c r="N10" s="56">
        <f>IFERROR(_xlfn.XLOOKUP(TRIM(J10),'13.09.26 Boys'!$AE$4:$AE$44,'13.09.26 Boys'!$AF$4:$AF$44,0),0)</f>
        <v>0</v>
      </c>
      <c r="O10" s="18">
        <f t="shared" si="3"/>
        <v>222</v>
      </c>
    </row>
    <row r="11" spans="1:15" x14ac:dyDescent="0.35">
      <c r="A11" s="7">
        <f t="shared" si="0"/>
        <v>7</v>
      </c>
      <c r="B11" s="65" t="s">
        <v>193</v>
      </c>
      <c r="C11" s="1" t="s">
        <v>115</v>
      </c>
      <c r="D11" s="56">
        <f>IFERROR(_xlfn.XLOOKUP(TRIM(B11),'17.05.26 Girls'!$AE$4:$AE$44,'17.05.26 Girls'!$AF$4:$AF$44,0),0)</f>
        <v>199</v>
      </c>
      <c r="E11" s="56">
        <f>IFERROR(_xlfn.XLOOKUP(TRIM(B11),'14.06.26 Girls'!$AE$4:$AE$44,'14.06.26 Girls'!$AF$4:$AF$44,0),0)</f>
        <v>0</v>
      </c>
      <c r="F11" s="56">
        <f>IFERROR(_xlfn.XLOOKUP(TRIM(B11),'13.09.26 Girls'!$AE$4:$AE$44,'13.09.26 Girls'!$AF$4:$AF$44,0),0)</f>
        <v>0</v>
      </c>
      <c r="G11" s="18">
        <f t="shared" si="1"/>
        <v>199</v>
      </c>
      <c r="I11" s="7">
        <f t="shared" si="2"/>
        <v>7</v>
      </c>
      <c r="J11" s="65" t="s">
        <v>127</v>
      </c>
      <c r="K11" t="s">
        <v>115</v>
      </c>
      <c r="L11" s="56">
        <f>IFERROR(_xlfn.XLOOKUP(TRIM(J11),'17.05.26 Boys'!$AE$4:$AE$44,'17.05.26 Boys'!$AF$4:$AF$44,0),0)</f>
        <v>220</v>
      </c>
      <c r="M11" s="56">
        <f>IFERROR(_xlfn.XLOOKUP(TRIM(J11),'14.06.26 Boys'!$AE$4:$AE$44,'14.06.26 Boys'!$AF$4:$AF$44,0),0)</f>
        <v>0</v>
      </c>
      <c r="N11" s="56">
        <f>IFERROR(_xlfn.XLOOKUP(TRIM(J11),'13.09.26 Boys'!$AE$4:$AE$44,'13.09.26 Boys'!$AF$4:$AF$44,0),0)</f>
        <v>0</v>
      </c>
      <c r="O11" s="18">
        <f t="shared" si="3"/>
        <v>220</v>
      </c>
    </row>
    <row r="12" spans="1:15" x14ac:dyDescent="0.35">
      <c r="A12" s="7">
        <f t="shared" si="0"/>
        <v>8</v>
      </c>
      <c r="B12" s="35" t="s">
        <v>137</v>
      </c>
      <c r="C12" s="33" t="s">
        <v>258</v>
      </c>
      <c r="D12" s="56">
        <f>IFERROR(_xlfn.XLOOKUP(TRIM(B12),'17.05.26 Girls'!$AE$4:$AE$44,'17.05.26 Girls'!$AF$4:$AF$44,0),0)</f>
        <v>187</v>
      </c>
      <c r="E12" s="56">
        <f>IFERROR(_xlfn.XLOOKUP(TRIM(B12),'14.06.26 Girls'!$AE$4:$AE$44,'14.06.26 Girls'!$AF$4:$AF$44,0),0)</f>
        <v>0</v>
      </c>
      <c r="F12" s="56">
        <f>IFERROR(_xlfn.XLOOKUP(TRIM(B12),'13.09.26 Girls'!$AE$4:$AE$44,'13.09.26 Girls'!$AF$4:$AF$44,0),0)</f>
        <v>0</v>
      </c>
      <c r="G12" s="18">
        <f t="shared" si="1"/>
        <v>187</v>
      </c>
      <c r="I12" s="7">
        <f t="shared" si="2"/>
        <v>7</v>
      </c>
      <c r="J12" s="1" t="s">
        <v>46</v>
      </c>
      <c r="K12" t="s">
        <v>115</v>
      </c>
      <c r="L12" s="56">
        <f>IFERROR(_xlfn.XLOOKUP(TRIM(J12),'17.05.26 Boys'!$AE$4:$AE$44,'17.05.26 Boys'!$AF$4:$AF$44,0),0)</f>
        <v>220</v>
      </c>
      <c r="M12" s="56">
        <f>IFERROR(_xlfn.XLOOKUP(TRIM(J12),'14.06.26 Boys'!$AE$4:$AE$44,'14.06.26 Boys'!$AF$4:$AF$44,0),0)</f>
        <v>0</v>
      </c>
      <c r="N12" s="56">
        <f>IFERROR(_xlfn.XLOOKUP(TRIM(J12),'13.09.26 Boys'!$AE$4:$AE$44,'13.09.26 Boys'!$AF$4:$AF$44,0),0)</f>
        <v>0</v>
      </c>
      <c r="O12" s="18">
        <f t="shared" si="3"/>
        <v>220</v>
      </c>
    </row>
    <row r="13" spans="1:15" x14ac:dyDescent="0.35">
      <c r="A13" s="7">
        <f t="shared" si="0"/>
        <v>9</v>
      </c>
      <c r="B13" s="65" t="s">
        <v>40</v>
      </c>
      <c r="C13" s="1" t="s">
        <v>115</v>
      </c>
      <c r="D13" s="56">
        <f>IFERROR(_xlfn.XLOOKUP(TRIM(B13),'17.05.26 Girls'!$AE$4:$AE$44,'17.05.26 Girls'!$AF$4:$AF$44,0),0)</f>
        <v>184</v>
      </c>
      <c r="E13" s="56">
        <f>IFERROR(_xlfn.XLOOKUP(TRIM(B13),'14.06.26 Girls'!$AE$4:$AE$44,'14.06.26 Girls'!$AF$4:$AF$44,0),0)</f>
        <v>0</v>
      </c>
      <c r="F13" s="56">
        <f>IFERROR(_xlfn.XLOOKUP(TRIM(B13),'13.09.26 Girls'!$AE$4:$AE$44,'13.09.26 Girls'!$AF$4:$AF$44,0),0)</f>
        <v>0</v>
      </c>
      <c r="G13" s="18">
        <f t="shared" si="1"/>
        <v>184</v>
      </c>
      <c r="I13" s="7">
        <f t="shared" si="2"/>
        <v>7</v>
      </c>
      <c r="J13" s="35" t="s">
        <v>123</v>
      </c>
      <c r="K13" s="75" t="s">
        <v>167</v>
      </c>
      <c r="L13" s="56">
        <f>IFERROR(_xlfn.XLOOKUP(TRIM(J13),'17.05.26 Boys'!$AE$4:$AE$44,'17.05.26 Boys'!$AF$4:$AF$44,0),0)</f>
        <v>220</v>
      </c>
      <c r="M13" s="56">
        <f>IFERROR(_xlfn.XLOOKUP(TRIM(J13),'14.06.26 Boys'!$AE$4:$AE$44,'14.06.26 Boys'!$AF$4:$AF$44,0),0)</f>
        <v>0</v>
      </c>
      <c r="N13" s="56">
        <f>IFERROR(_xlfn.XLOOKUP(TRIM(J13),'13.09.26 Boys'!$AE$4:$AE$44,'13.09.26 Boys'!$AF$4:$AF$44,0),0)</f>
        <v>0</v>
      </c>
      <c r="O13" s="18">
        <f t="shared" si="3"/>
        <v>220</v>
      </c>
    </row>
    <row r="14" spans="1:15" x14ac:dyDescent="0.35">
      <c r="A14" s="7">
        <f t="shared" si="0"/>
        <v>10</v>
      </c>
      <c r="B14" s="35" t="s">
        <v>262</v>
      </c>
      <c r="C14" s="33" t="s">
        <v>258</v>
      </c>
      <c r="D14" s="56">
        <f>IFERROR(_xlfn.XLOOKUP(TRIM(B14),'17.05.26 Girls'!$AE$4:$AE$44,'17.05.26 Girls'!$AF$4:$AF$44,0),0)</f>
        <v>181</v>
      </c>
      <c r="E14" s="56">
        <f>IFERROR(_xlfn.XLOOKUP(TRIM(B14),'14.06.26 Girls'!$AE$4:$AE$44,'14.06.26 Girls'!$AF$4:$AF$44,0),0)</f>
        <v>0</v>
      </c>
      <c r="F14" s="56">
        <f>IFERROR(_xlfn.XLOOKUP(TRIM(B14),'13.09.26 Girls'!$AE$4:$AE$44,'13.09.26 Girls'!$AF$4:$AF$44,0),0)</f>
        <v>0</v>
      </c>
      <c r="G14" s="18">
        <f t="shared" si="1"/>
        <v>181</v>
      </c>
      <c r="I14" s="7">
        <f t="shared" si="2"/>
        <v>10</v>
      </c>
      <c r="J14" s="73" t="s">
        <v>171</v>
      </c>
      <c r="K14" t="s">
        <v>115</v>
      </c>
      <c r="L14" s="56">
        <f>IFERROR(_xlfn.XLOOKUP(TRIM(J14),'17.05.26 Boys'!$AE$4:$AE$44,'17.05.26 Boys'!$AF$4:$AF$44,0),0)</f>
        <v>219</v>
      </c>
      <c r="M14" s="56">
        <f>IFERROR(_xlfn.XLOOKUP(TRIM(J14),'14.06.26 Boys'!$AE$4:$AE$44,'14.06.26 Boys'!$AF$4:$AF$44,0),0)</f>
        <v>0</v>
      </c>
      <c r="N14" s="56">
        <f>IFERROR(_xlfn.XLOOKUP(TRIM(J14),'13.09.26 Boys'!$AE$4:$AE$44,'13.09.26 Boys'!$AF$4:$AF$44,0),0)</f>
        <v>0</v>
      </c>
      <c r="O14" s="18">
        <f t="shared" si="3"/>
        <v>219</v>
      </c>
    </row>
    <row r="15" spans="1:15" x14ac:dyDescent="0.35">
      <c r="A15" s="7">
        <f t="shared" si="0"/>
        <v>11</v>
      </c>
      <c r="B15" s="35" t="s">
        <v>99</v>
      </c>
      <c r="C15" s="1" t="s">
        <v>36</v>
      </c>
      <c r="D15" s="56">
        <f>IFERROR(_xlfn.XLOOKUP(TRIM(B15),'17.05.26 Girls'!$AE$4:$AE$44,'17.05.26 Girls'!$AF$4:$AF$44,0),0)</f>
        <v>175</v>
      </c>
      <c r="E15" s="56">
        <f>IFERROR(_xlfn.XLOOKUP(TRIM(B15),'14.06.26 Girls'!$AE$4:$AE$44,'14.06.26 Girls'!$AF$4:$AF$44,0),0)</f>
        <v>0</v>
      </c>
      <c r="F15" s="56">
        <f>IFERROR(_xlfn.XLOOKUP(TRIM(B15),'13.09.26 Girls'!$AE$4:$AE$44,'13.09.26 Girls'!$AF$4:$AF$44,0),0)</f>
        <v>0</v>
      </c>
      <c r="G15" s="18">
        <f t="shared" si="1"/>
        <v>175</v>
      </c>
      <c r="I15" s="7">
        <f t="shared" si="2"/>
        <v>11</v>
      </c>
      <c r="J15" s="1" t="s">
        <v>195</v>
      </c>
      <c r="K15" t="s">
        <v>115</v>
      </c>
      <c r="L15" s="56">
        <f>IFERROR(_xlfn.XLOOKUP(TRIM(J15),'17.05.26 Boys'!$AE$4:$AE$44,'17.05.26 Boys'!$AF$4:$AF$44,0),0)</f>
        <v>209</v>
      </c>
      <c r="M15" s="56">
        <f>IFERROR(_xlfn.XLOOKUP(TRIM(J15),'14.06.26 Boys'!$AE$4:$AE$44,'14.06.26 Boys'!$AF$4:$AF$44,0),0)</f>
        <v>0</v>
      </c>
      <c r="N15" s="56">
        <f>IFERROR(_xlfn.XLOOKUP(TRIM(J15),'13.09.26 Boys'!$AE$4:$AE$44,'13.09.26 Boys'!$AF$4:$AF$44,0),0)</f>
        <v>0</v>
      </c>
      <c r="O15" s="18">
        <f t="shared" si="3"/>
        <v>209</v>
      </c>
    </row>
    <row r="16" spans="1:15" x14ac:dyDescent="0.35">
      <c r="A16" s="7">
        <f t="shared" si="0"/>
        <v>11</v>
      </c>
      <c r="B16" s="35" t="s">
        <v>200</v>
      </c>
      <c r="C16" s="1" t="s">
        <v>36</v>
      </c>
      <c r="D16" s="56">
        <f>IFERROR(_xlfn.XLOOKUP(TRIM(B16),'17.05.26 Girls'!$AE$4:$AE$44,'17.05.26 Girls'!$AF$4:$AF$44,0),0)</f>
        <v>175</v>
      </c>
      <c r="E16" s="56">
        <f>IFERROR(_xlfn.XLOOKUP(TRIM(B16),'14.06.26 Girls'!$AE$4:$AE$44,'14.06.26 Girls'!$AF$4:$AF$44,0),0)</f>
        <v>0</v>
      </c>
      <c r="F16" s="56">
        <f>IFERROR(_xlfn.XLOOKUP(TRIM(B16),'13.09.26 Girls'!$AE$4:$AE$44,'13.09.26 Girls'!$AF$4:$AF$44,0),0)</f>
        <v>0</v>
      </c>
      <c r="G16" s="18">
        <f t="shared" si="1"/>
        <v>175</v>
      </c>
      <c r="I16" s="7">
        <f t="shared" si="2"/>
        <v>12</v>
      </c>
      <c r="J16" s="1" t="s">
        <v>154</v>
      </c>
      <c r="K16" t="s">
        <v>115</v>
      </c>
      <c r="L16" s="56">
        <f>IFERROR(_xlfn.XLOOKUP(TRIM(J16),'17.05.26 Boys'!$AE$4:$AE$44,'17.05.26 Boys'!$AF$4:$AF$44,0),0)</f>
        <v>208</v>
      </c>
      <c r="M16" s="56">
        <f>IFERROR(_xlfn.XLOOKUP(TRIM(J16),'14.06.26 Boys'!$AE$4:$AE$44,'14.06.26 Boys'!$AF$4:$AF$44,0),0)</f>
        <v>0</v>
      </c>
      <c r="N16" s="56">
        <f>IFERROR(_xlfn.XLOOKUP(TRIM(J16),'13.09.26 Boys'!$AE$4:$AE$44,'13.09.26 Boys'!$AF$4:$AF$44,0),0)</f>
        <v>0</v>
      </c>
      <c r="O16" s="18">
        <f t="shared" si="3"/>
        <v>208</v>
      </c>
    </row>
    <row r="17" spans="1:15" x14ac:dyDescent="0.35">
      <c r="A17" s="7">
        <f t="shared" si="0"/>
        <v>13</v>
      </c>
      <c r="B17" s="35" t="s">
        <v>103</v>
      </c>
      <c r="C17" s="33" t="s">
        <v>258</v>
      </c>
      <c r="D17" s="56">
        <f>IFERROR(_xlfn.XLOOKUP(TRIM(B17),'17.05.26 Girls'!$AE$4:$AE$44,'17.05.26 Girls'!$AF$4:$AF$44,0),0)</f>
        <v>171</v>
      </c>
      <c r="E17" s="56">
        <f>IFERROR(_xlfn.XLOOKUP(TRIM(B17),'14.06.26 Girls'!$AE$4:$AE$44,'14.06.26 Girls'!$AF$4:$AF$44,0),0)</f>
        <v>0</v>
      </c>
      <c r="F17" s="56">
        <f>IFERROR(_xlfn.XLOOKUP(TRIM(B17),'13.09.26 Girls'!$AE$4:$AE$44,'13.09.26 Girls'!$AF$4:$AF$44,0),0)</f>
        <v>0</v>
      </c>
      <c r="G17" s="18">
        <f t="shared" si="1"/>
        <v>171</v>
      </c>
      <c r="I17" s="7">
        <f t="shared" si="2"/>
        <v>12</v>
      </c>
      <c r="J17" s="46" t="s">
        <v>76</v>
      </c>
      <c r="K17" s="75" t="s">
        <v>167</v>
      </c>
      <c r="L17" s="56">
        <f>IFERROR(_xlfn.XLOOKUP(TRIM(J17),'17.05.26 Boys'!$AE$4:$AE$44,'17.05.26 Boys'!$AF$4:$AF$44,0),0)</f>
        <v>208</v>
      </c>
      <c r="M17" s="56">
        <f>IFERROR(_xlfn.XLOOKUP(TRIM(J17),'14.06.26 Boys'!$AE$4:$AE$44,'14.06.26 Boys'!$AF$4:$AF$44,0),0)</f>
        <v>0</v>
      </c>
      <c r="N17" s="56">
        <f>IFERROR(_xlfn.XLOOKUP(TRIM(J17),'13.09.26 Boys'!$AE$4:$AE$44,'13.09.26 Boys'!$AF$4:$AF$44,0),0)</f>
        <v>0</v>
      </c>
      <c r="O17" s="18">
        <f t="shared" si="3"/>
        <v>208</v>
      </c>
    </row>
    <row r="18" spans="1:15" x14ac:dyDescent="0.35">
      <c r="A18" s="7">
        <f t="shared" si="0"/>
        <v>14</v>
      </c>
      <c r="B18" s="63" t="s">
        <v>191</v>
      </c>
      <c r="C18" s="1" t="s">
        <v>115</v>
      </c>
      <c r="D18" s="56">
        <f>IFERROR(_xlfn.XLOOKUP(TRIM(B18),'17.05.26 Girls'!$AE$4:$AE$44,'17.05.26 Girls'!$AF$4:$AF$44,0),0)</f>
        <v>169</v>
      </c>
      <c r="E18" s="56">
        <f>IFERROR(_xlfn.XLOOKUP(TRIM(B18),'14.06.26 Girls'!$AE$4:$AE$44,'14.06.26 Girls'!$AF$4:$AF$44,0),0)</f>
        <v>0</v>
      </c>
      <c r="F18" s="56">
        <f>IFERROR(_xlfn.XLOOKUP(TRIM(B18),'13.09.26 Girls'!$AE$4:$AE$44,'13.09.26 Girls'!$AF$4:$AF$44,0),0)</f>
        <v>0</v>
      </c>
      <c r="G18" s="18">
        <f t="shared" si="1"/>
        <v>169</v>
      </c>
      <c r="I18" s="7">
        <f t="shared" si="2"/>
        <v>14</v>
      </c>
      <c r="J18" s="34" t="s">
        <v>129</v>
      </c>
      <c r="K18" s="75" t="s">
        <v>258</v>
      </c>
      <c r="L18" s="56">
        <f>IFERROR(_xlfn.XLOOKUP(TRIM(J18),'17.05.26 Boys'!$AE$4:$AE$44,'17.05.26 Boys'!$AF$4:$AF$44,0),0)</f>
        <v>206</v>
      </c>
      <c r="M18" s="56">
        <f>IFERROR(_xlfn.XLOOKUP(TRIM(J18),'14.06.26 Boys'!$AE$4:$AE$44,'14.06.26 Boys'!$AF$4:$AF$44,0),0)</f>
        <v>0</v>
      </c>
      <c r="N18" s="56">
        <f>IFERROR(_xlfn.XLOOKUP(TRIM(J18),'13.09.26 Boys'!$AE$4:$AE$44,'13.09.26 Boys'!$AF$4:$AF$44,0),0)</f>
        <v>0</v>
      </c>
      <c r="O18" s="18">
        <f t="shared" si="3"/>
        <v>206</v>
      </c>
    </row>
    <row r="19" spans="1:15" x14ac:dyDescent="0.35">
      <c r="A19" s="7">
        <f t="shared" si="0"/>
        <v>14</v>
      </c>
      <c r="B19" s="35" t="s">
        <v>201</v>
      </c>
      <c r="C19" s="1" t="s">
        <v>36</v>
      </c>
      <c r="D19" s="56">
        <f>IFERROR(_xlfn.XLOOKUP(TRIM(B19),'17.05.26 Girls'!$AE$4:$AE$44,'17.05.26 Girls'!$AF$4:$AF$44,0),0)</f>
        <v>169</v>
      </c>
      <c r="E19" s="56">
        <f>IFERROR(_xlfn.XLOOKUP(TRIM(B19),'14.06.26 Girls'!$AE$4:$AE$44,'14.06.26 Girls'!$AF$4:$AF$44,0),0)</f>
        <v>0</v>
      </c>
      <c r="F19" s="56">
        <f>IFERROR(_xlfn.XLOOKUP(TRIM(B19),'13.09.26 Girls'!$AE$4:$AE$44,'13.09.26 Girls'!$AF$4:$AF$44,0),0)</f>
        <v>0</v>
      </c>
      <c r="G19" s="18">
        <f t="shared" si="1"/>
        <v>169</v>
      </c>
      <c r="I19" s="7">
        <f t="shared" si="2"/>
        <v>15</v>
      </c>
      <c r="J19" s="41" t="s">
        <v>255</v>
      </c>
      <c r="K19" t="s">
        <v>115</v>
      </c>
      <c r="L19" s="56">
        <f>IFERROR(_xlfn.XLOOKUP(TRIM(J19),'17.05.26 Boys'!$AE$4:$AE$44,'17.05.26 Boys'!$AF$4:$AF$44,0),0)</f>
        <v>203</v>
      </c>
      <c r="M19" s="56">
        <f>IFERROR(_xlfn.XLOOKUP(TRIM(J19),'14.06.26 Boys'!$AE$4:$AE$44,'14.06.26 Boys'!$AF$4:$AF$44,0),0)</f>
        <v>0</v>
      </c>
      <c r="N19" s="56">
        <f>IFERROR(_xlfn.XLOOKUP(TRIM(J19),'13.09.26 Boys'!$AE$4:$AE$44,'13.09.26 Boys'!$AF$4:$AF$44,0),0)</f>
        <v>0</v>
      </c>
      <c r="O19" s="18">
        <f t="shared" si="3"/>
        <v>203</v>
      </c>
    </row>
    <row r="20" spans="1:15" x14ac:dyDescent="0.35">
      <c r="A20" s="7">
        <f t="shared" si="0"/>
        <v>16</v>
      </c>
      <c r="B20" s="37" t="s">
        <v>223</v>
      </c>
      <c r="C20" s="1" t="s">
        <v>166</v>
      </c>
      <c r="D20" s="56">
        <f>IFERROR(_xlfn.XLOOKUP(TRIM(B20),'17.05.26 Girls'!$AE$4:$AE$44,'17.05.26 Girls'!$AF$4:$AF$44,0),0)</f>
        <v>162</v>
      </c>
      <c r="E20" s="56">
        <f>IFERROR(_xlfn.XLOOKUP(TRIM(B20),'14.06.26 Girls'!$AE$4:$AE$44,'14.06.26 Girls'!$AF$4:$AF$44,0),0)</f>
        <v>0</v>
      </c>
      <c r="F20" s="56">
        <f>IFERROR(_xlfn.XLOOKUP(TRIM(B20),'13.09.26 Girls'!$AE$4:$AE$44,'13.09.26 Girls'!$AF$4:$AF$44,0),0)</f>
        <v>0</v>
      </c>
      <c r="G20" s="18">
        <f t="shared" si="1"/>
        <v>162</v>
      </c>
      <c r="I20" s="7">
        <f t="shared" si="2"/>
        <v>15</v>
      </c>
      <c r="J20" s="34" t="s">
        <v>250</v>
      </c>
      <c r="K20" s="75" t="s">
        <v>167</v>
      </c>
      <c r="L20" s="56">
        <f>IFERROR(_xlfn.XLOOKUP(TRIM(J20),'17.05.26 Boys'!$AE$4:$AE$44,'17.05.26 Boys'!$AF$4:$AF$44,0),0)</f>
        <v>203</v>
      </c>
      <c r="M20" s="56">
        <f>IFERROR(_xlfn.XLOOKUP(TRIM(J20),'14.06.26 Boys'!$AE$4:$AE$44,'14.06.26 Boys'!$AF$4:$AF$44,0),0)</f>
        <v>0</v>
      </c>
      <c r="N20" s="56">
        <f>IFERROR(_xlfn.XLOOKUP(TRIM(J20),'13.09.26 Boys'!$AE$4:$AE$44,'13.09.26 Boys'!$AF$4:$AF$44,0),0)</f>
        <v>0</v>
      </c>
      <c r="O20" s="18">
        <f t="shared" si="3"/>
        <v>203</v>
      </c>
    </row>
    <row r="21" spans="1:15" x14ac:dyDescent="0.35">
      <c r="A21" s="7">
        <f t="shared" si="0"/>
        <v>16</v>
      </c>
      <c r="B21" s="35" t="s">
        <v>271</v>
      </c>
      <c r="C21" s="33" t="s">
        <v>258</v>
      </c>
      <c r="D21" s="56">
        <f>IFERROR(_xlfn.XLOOKUP(TRIM(B21),'17.05.26 Girls'!$AE$4:$AE$44,'17.05.26 Girls'!$AF$4:$AF$44,0),0)</f>
        <v>162</v>
      </c>
      <c r="E21" s="56">
        <f>IFERROR(_xlfn.XLOOKUP(TRIM(B21),'14.06.26 Girls'!$AE$4:$AE$44,'14.06.26 Girls'!$AF$4:$AF$44,0),0)</f>
        <v>0</v>
      </c>
      <c r="F21" s="56">
        <f>IFERROR(_xlfn.XLOOKUP(TRIM(B21),'13.09.26 Girls'!$AE$4:$AE$44,'13.09.26 Girls'!$AF$4:$AF$44,0),0)</f>
        <v>0</v>
      </c>
      <c r="G21" s="18">
        <f t="shared" si="1"/>
        <v>162</v>
      </c>
      <c r="I21" s="7">
        <f t="shared" si="2"/>
        <v>17</v>
      </c>
      <c r="J21" s="72" t="s">
        <v>122</v>
      </c>
      <c r="K21" s="74" t="s">
        <v>166</v>
      </c>
      <c r="L21" s="56">
        <f>IFERROR(_xlfn.XLOOKUP(TRIM(J21),'17.05.26 Boys'!$AE$4:$AE$44,'17.05.26 Boys'!$AF$4:$AF$44,0),0)</f>
        <v>201</v>
      </c>
      <c r="M21" s="56">
        <f>IFERROR(_xlfn.XLOOKUP(TRIM(J21),'14.06.26 Boys'!$AE$4:$AE$44,'14.06.26 Boys'!$AF$4:$AF$44,0),0)</f>
        <v>0</v>
      </c>
      <c r="N21" s="56">
        <f>IFERROR(_xlfn.XLOOKUP(TRIM(J21),'13.09.26 Boys'!$AE$4:$AE$44,'13.09.26 Boys'!$AF$4:$AF$44,0),0)</f>
        <v>0</v>
      </c>
      <c r="O21" s="18">
        <f t="shared" si="3"/>
        <v>201</v>
      </c>
    </row>
    <row r="22" spans="1:15" x14ac:dyDescent="0.35">
      <c r="A22" s="7">
        <f t="shared" si="0"/>
        <v>18</v>
      </c>
      <c r="B22" s="35" t="s">
        <v>112</v>
      </c>
      <c r="C22" s="1" t="s">
        <v>36</v>
      </c>
      <c r="D22" s="56">
        <f>IFERROR(_xlfn.XLOOKUP(TRIM(B22),'17.05.26 Girls'!$AE$4:$AE$44,'17.05.26 Girls'!$AF$4:$AF$44,0),0)</f>
        <v>161</v>
      </c>
      <c r="E22" s="56">
        <f>IFERROR(_xlfn.XLOOKUP(TRIM(B22),'14.06.26 Girls'!$AE$4:$AE$44,'14.06.26 Girls'!$AF$4:$AF$44,0),0)</f>
        <v>0</v>
      </c>
      <c r="F22" s="56">
        <f>IFERROR(_xlfn.XLOOKUP(TRIM(B22),'13.09.26 Girls'!$AE$4:$AE$44,'13.09.26 Girls'!$AF$4:$AF$44,0),0)</f>
        <v>0</v>
      </c>
      <c r="G22" s="18">
        <f t="shared" si="1"/>
        <v>161</v>
      </c>
      <c r="I22" s="7">
        <f t="shared" si="2"/>
        <v>17</v>
      </c>
      <c r="J22" s="34" t="s">
        <v>47</v>
      </c>
      <c r="K22" s="75" t="s">
        <v>258</v>
      </c>
      <c r="L22" s="56">
        <f>IFERROR(_xlfn.XLOOKUP(TRIM(J22),'17.05.26 Boys'!$AE$4:$AE$44,'17.05.26 Boys'!$AF$4:$AF$44,0),0)</f>
        <v>201</v>
      </c>
      <c r="M22" s="56">
        <f>IFERROR(_xlfn.XLOOKUP(TRIM(J22),'14.06.26 Boys'!$AE$4:$AE$44,'14.06.26 Boys'!$AF$4:$AF$44,0),0)</f>
        <v>0</v>
      </c>
      <c r="N22" s="56">
        <f>IFERROR(_xlfn.XLOOKUP(TRIM(J22),'13.09.26 Boys'!$AE$4:$AE$44,'13.09.26 Boys'!$AF$4:$AF$44,0),0)</f>
        <v>0</v>
      </c>
      <c r="O22" s="18">
        <f t="shared" si="3"/>
        <v>201</v>
      </c>
    </row>
    <row r="23" spans="1:15" x14ac:dyDescent="0.35">
      <c r="A23" s="7">
        <f t="shared" si="0"/>
        <v>19</v>
      </c>
      <c r="B23" s="35" t="s">
        <v>203</v>
      </c>
      <c r="C23" s="1" t="s">
        <v>36</v>
      </c>
      <c r="D23" s="56">
        <f>IFERROR(_xlfn.XLOOKUP(TRIM(B23),'17.05.26 Girls'!$AE$4:$AE$44,'17.05.26 Girls'!$AF$4:$AF$44,0),0)</f>
        <v>158</v>
      </c>
      <c r="E23" s="56">
        <f>IFERROR(_xlfn.XLOOKUP(TRIM(B23),'14.06.26 Girls'!$AE$4:$AE$44,'14.06.26 Girls'!$AF$4:$AF$44,0),0)</f>
        <v>0</v>
      </c>
      <c r="F23" s="56">
        <f>IFERROR(_xlfn.XLOOKUP(TRIM(B23),'13.09.26 Girls'!$AE$4:$AE$44,'13.09.26 Girls'!$AF$4:$AF$44,0),0)</f>
        <v>0</v>
      </c>
      <c r="G23" s="18">
        <f t="shared" si="1"/>
        <v>158</v>
      </c>
      <c r="I23" s="7">
        <f t="shared" si="2"/>
        <v>19</v>
      </c>
      <c r="J23" s="72" t="s">
        <v>227</v>
      </c>
      <c r="K23" s="74" t="s">
        <v>166</v>
      </c>
      <c r="L23" s="56">
        <f>IFERROR(_xlfn.XLOOKUP(TRIM(J23),'17.05.26 Boys'!$AE$4:$AE$44,'17.05.26 Boys'!$AF$4:$AF$44,0),0)</f>
        <v>199</v>
      </c>
      <c r="M23" s="56">
        <f>IFERROR(_xlfn.XLOOKUP(TRIM(J23),'14.06.26 Boys'!$AE$4:$AE$44,'14.06.26 Boys'!$AF$4:$AF$44,0),0)</f>
        <v>0</v>
      </c>
      <c r="N23" s="56">
        <f>IFERROR(_xlfn.XLOOKUP(TRIM(J23),'13.09.26 Boys'!$AE$4:$AE$44,'13.09.26 Boys'!$AF$4:$AF$44,0),0)</f>
        <v>0</v>
      </c>
      <c r="O23" s="18">
        <f t="shared" si="3"/>
        <v>199</v>
      </c>
    </row>
    <row r="24" spans="1:15" x14ac:dyDescent="0.35">
      <c r="A24" s="7">
        <f t="shared" si="0"/>
        <v>20</v>
      </c>
      <c r="B24" s="35" t="s">
        <v>178</v>
      </c>
      <c r="C24" s="1" t="s">
        <v>36</v>
      </c>
      <c r="D24" s="56">
        <f>IFERROR(_xlfn.XLOOKUP(TRIM(B24),'17.05.26 Girls'!$AE$4:$AE$44,'17.05.26 Girls'!$AF$4:$AF$44,0),0)</f>
        <v>155</v>
      </c>
      <c r="E24" s="56">
        <f>IFERROR(_xlfn.XLOOKUP(TRIM(B24),'14.06.26 Girls'!$AE$4:$AE$44,'14.06.26 Girls'!$AF$4:$AF$44,0),0)</f>
        <v>0</v>
      </c>
      <c r="F24" s="56">
        <f>IFERROR(_xlfn.XLOOKUP(TRIM(B24),'13.09.26 Girls'!$AE$4:$AE$44,'13.09.26 Girls'!$AF$4:$AF$44,0),0)</f>
        <v>0</v>
      </c>
      <c r="G24" s="18">
        <f t="shared" si="1"/>
        <v>155</v>
      </c>
      <c r="I24" s="7">
        <f t="shared" si="2"/>
        <v>20</v>
      </c>
      <c r="J24" s="34" t="s">
        <v>265</v>
      </c>
      <c r="K24" s="75" t="s">
        <v>258</v>
      </c>
      <c r="L24" s="56">
        <f>IFERROR(_xlfn.XLOOKUP(TRIM(J24),'17.05.26 Boys'!$AE$4:$AE$44,'17.05.26 Boys'!$AF$4:$AF$44,0),0)</f>
        <v>196</v>
      </c>
      <c r="M24" s="56">
        <f>IFERROR(_xlfn.XLOOKUP(TRIM(J24),'14.06.26 Boys'!$AE$4:$AE$44,'14.06.26 Boys'!$AF$4:$AF$44,0),0)</f>
        <v>0</v>
      </c>
      <c r="N24" s="56">
        <f>IFERROR(_xlfn.XLOOKUP(TRIM(J24),'13.09.26 Boys'!$AE$4:$AE$44,'13.09.26 Boys'!$AF$4:$AF$44,0),0)</f>
        <v>0</v>
      </c>
      <c r="O24" s="18">
        <f t="shared" si="3"/>
        <v>196</v>
      </c>
    </row>
    <row r="25" spans="1:15" x14ac:dyDescent="0.35">
      <c r="A25" s="7">
        <f t="shared" si="0"/>
        <v>20</v>
      </c>
      <c r="B25" s="35" t="s">
        <v>296</v>
      </c>
      <c r="C25" s="1" t="s">
        <v>165</v>
      </c>
      <c r="D25" s="56">
        <f>IFERROR(_xlfn.XLOOKUP(TRIM(B25),'17.05.26 Girls'!$AE$4:$AE$44,'17.05.26 Girls'!$AF$4:$AF$44,0),0)</f>
        <v>155</v>
      </c>
      <c r="E25" s="56">
        <f>IFERROR(_xlfn.XLOOKUP(TRIM(B25),'14.06.26 Girls'!$AE$4:$AE$44,'14.06.26 Girls'!$AF$4:$AF$44,0),0)</f>
        <v>0</v>
      </c>
      <c r="F25" s="56">
        <f>IFERROR(_xlfn.XLOOKUP(TRIM(B25),'13.09.26 Girls'!$AE$4:$AE$44,'13.09.26 Girls'!$AF$4:$AF$44,0),0)</f>
        <v>0</v>
      </c>
      <c r="G25" s="18">
        <f t="shared" si="1"/>
        <v>155</v>
      </c>
      <c r="I25" s="7">
        <f t="shared" si="2"/>
        <v>21</v>
      </c>
      <c r="J25" s="34" t="s">
        <v>170</v>
      </c>
      <c r="K25" s="75" t="s">
        <v>167</v>
      </c>
      <c r="L25" s="56">
        <f>IFERROR(_xlfn.XLOOKUP(TRIM(J25),'17.05.26 Boys'!$AE$4:$AE$44,'17.05.26 Boys'!$AF$4:$AF$44,0),0)</f>
        <v>192</v>
      </c>
      <c r="M25" s="56">
        <f>IFERROR(_xlfn.XLOOKUP(TRIM(J25),'14.06.26 Boys'!$AE$4:$AE$44,'14.06.26 Boys'!$AF$4:$AF$44,0),0)</f>
        <v>0</v>
      </c>
      <c r="N25" s="56">
        <f>IFERROR(_xlfn.XLOOKUP(TRIM(J25),'13.09.26 Boys'!$AE$4:$AE$44,'13.09.26 Boys'!$AF$4:$AF$44,0),0)</f>
        <v>0</v>
      </c>
      <c r="O25" s="18">
        <f t="shared" si="3"/>
        <v>192</v>
      </c>
    </row>
    <row r="26" spans="1:15" x14ac:dyDescent="0.35">
      <c r="A26" s="7">
        <f t="shared" si="0"/>
        <v>22</v>
      </c>
      <c r="B26" s="35" t="s">
        <v>261</v>
      </c>
      <c r="C26" s="33" t="s">
        <v>258</v>
      </c>
      <c r="D26" s="56">
        <f>IFERROR(_xlfn.XLOOKUP(TRIM(B26),'17.05.26 Girls'!$AE$4:$AE$44,'17.05.26 Girls'!$AF$4:$AF$44,0),0)</f>
        <v>154</v>
      </c>
      <c r="E26" s="56">
        <f>IFERROR(_xlfn.XLOOKUP(TRIM(B26),'14.06.26 Girls'!$AE$4:$AE$44,'14.06.26 Girls'!$AF$4:$AF$44,0),0)</f>
        <v>0</v>
      </c>
      <c r="F26" s="56">
        <f>IFERROR(_xlfn.XLOOKUP(TRIM(B26),'13.09.26 Girls'!$AE$4:$AE$44,'13.09.26 Girls'!$AF$4:$AF$44,0),0)</f>
        <v>0</v>
      </c>
      <c r="G26" s="18">
        <f t="shared" si="1"/>
        <v>154</v>
      </c>
      <c r="I26" s="7">
        <f t="shared" si="2"/>
        <v>22</v>
      </c>
      <c r="J26" s="34" t="s">
        <v>254</v>
      </c>
      <c r="K26" s="75" t="s">
        <v>167</v>
      </c>
      <c r="L26" s="56">
        <f>IFERROR(_xlfn.XLOOKUP(TRIM(J26),'17.05.26 Boys'!$AE$4:$AE$44,'17.05.26 Boys'!$AF$4:$AF$44,0),0)</f>
        <v>188</v>
      </c>
      <c r="M26" s="56">
        <f>IFERROR(_xlfn.XLOOKUP(TRIM(J26),'14.06.26 Boys'!$AE$4:$AE$44,'14.06.26 Boys'!$AF$4:$AF$44,0),0)</f>
        <v>0</v>
      </c>
      <c r="N26" s="56">
        <f>IFERROR(_xlfn.XLOOKUP(TRIM(J26),'13.09.26 Boys'!$AE$4:$AE$44,'13.09.26 Boys'!$AF$4:$AF$44,0),0)</f>
        <v>0</v>
      </c>
      <c r="O26" s="18">
        <f t="shared" si="3"/>
        <v>188</v>
      </c>
    </row>
    <row r="27" spans="1:15" x14ac:dyDescent="0.35">
      <c r="A27" s="7">
        <f t="shared" si="0"/>
        <v>23</v>
      </c>
      <c r="B27" s="35" t="s">
        <v>237</v>
      </c>
      <c r="C27" s="1" t="s">
        <v>165</v>
      </c>
      <c r="D27" s="56">
        <f>IFERROR(_xlfn.XLOOKUP(TRIM(B27),'17.05.26 Girls'!$AE$4:$AE$44,'17.05.26 Girls'!$AF$4:$AF$44,0),0)</f>
        <v>153</v>
      </c>
      <c r="E27" s="56">
        <f>IFERROR(_xlfn.XLOOKUP(TRIM(B27),'14.06.26 Girls'!$AE$4:$AE$44,'14.06.26 Girls'!$AF$4:$AF$44,0),0)</f>
        <v>0</v>
      </c>
      <c r="F27" s="56">
        <f>IFERROR(_xlfn.XLOOKUP(TRIM(B27),'13.09.26 Girls'!$AE$4:$AE$44,'13.09.26 Girls'!$AF$4:$AF$44,0),0)</f>
        <v>0</v>
      </c>
      <c r="G27" s="18">
        <f t="shared" si="1"/>
        <v>153</v>
      </c>
      <c r="I27" s="7">
        <f t="shared" si="2"/>
        <v>22</v>
      </c>
      <c r="J27" s="34" t="s">
        <v>257</v>
      </c>
      <c r="K27" s="75" t="s">
        <v>258</v>
      </c>
      <c r="L27" s="56">
        <f>IFERROR(_xlfn.XLOOKUP(TRIM(J27),'17.05.26 Boys'!$AE$4:$AE$44,'17.05.26 Boys'!$AF$4:$AF$44,0),0)</f>
        <v>188</v>
      </c>
      <c r="M27" s="56">
        <f>IFERROR(_xlfn.XLOOKUP(TRIM(J27),'14.06.26 Boys'!$AE$4:$AE$44,'14.06.26 Boys'!$AF$4:$AF$44,0),0)</f>
        <v>0</v>
      </c>
      <c r="N27" s="56">
        <f>IFERROR(_xlfn.XLOOKUP(TRIM(J27),'13.09.26 Boys'!$AE$4:$AE$44,'13.09.26 Boys'!$AF$4:$AF$44,0),0)</f>
        <v>0</v>
      </c>
      <c r="O27" s="18">
        <f t="shared" si="3"/>
        <v>188</v>
      </c>
    </row>
    <row r="28" spans="1:15" x14ac:dyDescent="0.35">
      <c r="A28" s="7">
        <f t="shared" si="0"/>
        <v>24</v>
      </c>
      <c r="B28" s="65" t="s">
        <v>192</v>
      </c>
      <c r="C28" s="1" t="s">
        <v>115</v>
      </c>
      <c r="D28" s="56">
        <f>IFERROR(_xlfn.XLOOKUP(TRIM(B28),'17.05.26 Girls'!$AE$4:$AE$44,'17.05.26 Girls'!$AF$4:$AF$44,0),0)</f>
        <v>151</v>
      </c>
      <c r="E28" s="56">
        <f>IFERROR(_xlfn.XLOOKUP(TRIM(B28),'14.06.26 Girls'!$AE$4:$AE$44,'14.06.26 Girls'!$AF$4:$AF$44,0),0)</f>
        <v>0</v>
      </c>
      <c r="F28" s="56">
        <f>IFERROR(_xlfn.XLOOKUP(TRIM(B28),'13.09.26 Girls'!$AE$4:$AE$44,'13.09.26 Girls'!$AF$4:$AF$44,0),0)</f>
        <v>0</v>
      </c>
      <c r="G28" s="18">
        <f t="shared" si="1"/>
        <v>151</v>
      </c>
      <c r="I28" s="7">
        <f t="shared" si="2"/>
        <v>24</v>
      </c>
      <c r="J28" s="34" t="s">
        <v>205</v>
      </c>
      <c r="K28" t="s">
        <v>36</v>
      </c>
      <c r="L28" s="56">
        <f>IFERROR(_xlfn.XLOOKUP(TRIM(J28),'17.05.26 Boys'!$AE$4:$AE$44,'17.05.26 Boys'!$AF$4:$AF$44,0),0)</f>
        <v>187</v>
      </c>
      <c r="M28" s="56">
        <f>IFERROR(_xlfn.XLOOKUP(TRIM(J28),'14.06.26 Boys'!$AE$4:$AE$44,'14.06.26 Boys'!$AF$4:$AF$44,0),0)</f>
        <v>0</v>
      </c>
      <c r="N28" s="56">
        <f>IFERROR(_xlfn.XLOOKUP(TRIM(J28),'13.09.26 Boys'!$AE$4:$AE$44,'13.09.26 Boys'!$AF$4:$AF$44,0),0)</f>
        <v>0</v>
      </c>
      <c r="O28" s="18">
        <f t="shared" si="3"/>
        <v>187</v>
      </c>
    </row>
    <row r="29" spans="1:15" x14ac:dyDescent="0.35">
      <c r="A29" s="7">
        <f t="shared" si="0"/>
        <v>24</v>
      </c>
      <c r="B29" s="35" t="s">
        <v>220</v>
      </c>
      <c r="C29" s="1" t="s">
        <v>36</v>
      </c>
      <c r="D29" s="56">
        <f>IFERROR(_xlfn.XLOOKUP(TRIM(B29),'17.05.26 Girls'!$AE$4:$AE$44,'17.05.26 Girls'!$AF$4:$AF$44,0),0)</f>
        <v>151</v>
      </c>
      <c r="E29" s="56">
        <f>IFERROR(_xlfn.XLOOKUP(TRIM(B29),'14.06.26 Girls'!$AE$4:$AE$44,'14.06.26 Girls'!$AF$4:$AF$44,0),0)</f>
        <v>0</v>
      </c>
      <c r="F29" s="56">
        <f>IFERROR(_xlfn.XLOOKUP(TRIM(B29),'13.09.26 Girls'!$AE$4:$AE$44,'13.09.26 Girls'!$AF$4:$AF$44,0),0)</f>
        <v>0</v>
      </c>
      <c r="G29" s="18">
        <f t="shared" si="1"/>
        <v>151</v>
      </c>
      <c r="I29" s="7">
        <f t="shared" si="2"/>
        <v>24</v>
      </c>
      <c r="J29" s="61" t="s">
        <v>224</v>
      </c>
      <c r="K29" s="61" t="s">
        <v>166</v>
      </c>
      <c r="L29" s="56">
        <f>IFERROR(_xlfn.XLOOKUP(TRIM(J29),'17.05.26 Boys'!$AE$4:$AE$44,'17.05.26 Boys'!$AF$4:$AF$44,0),0)</f>
        <v>187</v>
      </c>
      <c r="M29" s="56">
        <f>IFERROR(_xlfn.XLOOKUP(TRIM(J29),'14.06.26 Boys'!$AE$4:$AE$44,'14.06.26 Boys'!$AF$4:$AF$44,0),0)</f>
        <v>0</v>
      </c>
      <c r="N29" s="56">
        <f>IFERROR(_xlfn.XLOOKUP(TRIM(J29),'13.09.26 Boys'!$AE$4:$AE$44,'13.09.26 Boys'!$AF$4:$AF$44,0),0)</f>
        <v>0</v>
      </c>
      <c r="O29" s="18">
        <f t="shared" si="3"/>
        <v>187</v>
      </c>
    </row>
    <row r="30" spans="1:15" x14ac:dyDescent="0.35">
      <c r="A30" s="7">
        <f t="shared" si="0"/>
        <v>26</v>
      </c>
      <c r="B30" s="35" t="s">
        <v>272</v>
      </c>
      <c r="C30" s="33" t="s">
        <v>258</v>
      </c>
      <c r="D30" s="56">
        <f>IFERROR(_xlfn.XLOOKUP(TRIM(B30),'17.05.26 Girls'!$AE$4:$AE$44,'17.05.26 Girls'!$AF$4:$AF$44,0),0)</f>
        <v>148</v>
      </c>
      <c r="E30" s="56">
        <f>IFERROR(_xlfn.XLOOKUP(TRIM(B30),'14.06.26 Girls'!$AE$4:$AE$44,'14.06.26 Girls'!$AF$4:$AF$44,0),0)</f>
        <v>0</v>
      </c>
      <c r="F30" s="56">
        <f>IFERROR(_xlfn.XLOOKUP(TRIM(B30),'13.09.26 Girls'!$AE$4:$AE$44,'13.09.26 Girls'!$AF$4:$AF$44,0),0)</f>
        <v>0</v>
      </c>
      <c r="G30" s="18">
        <f t="shared" si="1"/>
        <v>148</v>
      </c>
      <c r="I30" s="7">
        <f t="shared" si="2"/>
        <v>26</v>
      </c>
      <c r="J30" s="43" t="s">
        <v>172</v>
      </c>
      <c r="K30" s="43" t="s">
        <v>115</v>
      </c>
      <c r="L30" s="56">
        <f>IFERROR(_xlfn.XLOOKUP(TRIM(J30),'17.05.26 Boys'!$AE$4:$AE$44,'17.05.26 Boys'!$AF$4:$AF$44,0),0)</f>
        <v>182</v>
      </c>
      <c r="M30" s="56">
        <f>IFERROR(_xlfn.XLOOKUP(TRIM(J30),'14.06.26 Boys'!$AE$4:$AE$44,'14.06.26 Boys'!$AF$4:$AF$44,0),0)</f>
        <v>0</v>
      </c>
      <c r="N30" s="56">
        <f>IFERROR(_xlfn.XLOOKUP(TRIM(J30),'13.09.26 Boys'!$AE$4:$AE$44,'13.09.26 Boys'!$AF$4:$AF$44,0),0)</f>
        <v>0</v>
      </c>
      <c r="O30" s="18">
        <f t="shared" si="3"/>
        <v>182</v>
      </c>
    </row>
    <row r="31" spans="1:15" x14ac:dyDescent="0.35">
      <c r="A31" s="7">
        <f t="shared" si="0"/>
        <v>27</v>
      </c>
      <c r="B31" s="35" t="s">
        <v>236</v>
      </c>
      <c r="C31" s="1" t="s">
        <v>165</v>
      </c>
      <c r="D31" s="56">
        <f>IFERROR(_xlfn.XLOOKUP(TRIM(B31),'17.05.26 Girls'!$AE$4:$AE$44,'17.05.26 Girls'!$AF$4:$AF$44,0),0)</f>
        <v>146</v>
      </c>
      <c r="E31" s="56">
        <f>IFERROR(_xlfn.XLOOKUP(TRIM(B31),'14.06.26 Girls'!$AE$4:$AE$44,'14.06.26 Girls'!$AF$4:$AF$44,0),0)</f>
        <v>0</v>
      </c>
      <c r="F31" s="56">
        <f>IFERROR(_xlfn.XLOOKUP(TRIM(B31),'13.09.26 Girls'!$AE$4:$AE$44,'13.09.26 Girls'!$AF$4:$AF$44,0),0)</f>
        <v>0</v>
      </c>
      <c r="G31" s="18">
        <f t="shared" si="1"/>
        <v>146</v>
      </c>
      <c r="I31" s="7">
        <f t="shared" si="2"/>
        <v>26</v>
      </c>
      <c r="J31" s="39" t="s">
        <v>147</v>
      </c>
      <c r="K31" s="40" t="s">
        <v>167</v>
      </c>
      <c r="L31" s="56">
        <f>IFERROR(_xlfn.XLOOKUP(TRIM(J31),'17.05.26 Boys'!$AE$4:$AE$44,'17.05.26 Boys'!$AF$4:$AF$44,0),0)</f>
        <v>182</v>
      </c>
      <c r="M31" s="56">
        <f>IFERROR(_xlfn.XLOOKUP(TRIM(J31),'14.06.26 Boys'!$AE$4:$AE$44,'14.06.26 Boys'!$AF$4:$AF$44,0),0)</f>
        <v>0</v>
      </c>
      <c r="N31" s="56">
        <f>IFERROR(_xlfn.XLOOKUP(TRIM(J31),'13.09.26 Boys'!$AE$4:$AE$44,'13.09.26 Boys'!$AF$4:$AF$44,0),0)</f>
        <v>0</v>
      </c>
      <c r="O31" s="18">
        <f t="shared" si="3"/>
        <v>182</v>
      </c>
    </row>
    <row r="32" spans="1:15" x14ac:dyDescent="0.35">
      <c r="A32" s="7">
        <f t="shared" si="0"/>
        <v>28</v>
      </c>
      <c r="B32" s="35" t="s">
        <v>217</v>
      </c>
      <c r="C32" s="1" t="s">
        <v>36</v>
      </c>
      <c r="D32" s="56">
        <f>IFERROR(_xlfn.XLOOKUP(TRIM(B32),'17.05.26 Girls'!$AE$4:$AE$44,'17.05.26 Girls'!$AF$4:$AF$44,0),0)</f>
        <v>140</v>
      </c>
      <c r="E32" s="56">
        <f>IFERROR(_xlfn.XLOOKUP(TRIM(B32),'14.06.26 Girls'!$AE$4:$AE$44,'14.06.26 Girls'!$AF$4:$AF$44,0),0)</f>
        <v>0</v>
      </c>
      <c r="F32" s="56">
        <f>IFERROR(_xlfn.XLOOKUP(TRIM(B32),'13.09.26 Girls'!$AE$4:$AE$44,'13.09.26 Girls'!$AF$4:$AF$44,0),0)</f>
        <v>0</v>
      </c>
      <c r="G32" s="18">
        <f t="shared" si="1"/>
        <v>140</v>
      </c>
      <c r="I32" s="7">
        <f t="shared" si="2"/>
        <v>28</v>
      </c>
      <c r="J32" s="39" t="s">
        <v>206</v>
      </c>
      <c r="K32" s="43" t="s">
        <v>36</v>
      </c>
      <c r="L32" s="56">
        <f>IFERROR(_xlfn.XLOOKUP(TRIM(J32),'17.05.26 Boys'!$AE$4:$AE$44,'17.05.26 Boys'!$AF$4:$AF$44,0),0)</f>
        <v>180</v>
      </c>
      <c r="M32" s="56">
        <f>IFERROR(_xlfn.XLOOKUP(TRIM(J32),'14.06.26 Boys'!$AE$4:$AE$44,'14.06.26 Boys'!$AF$4:$AF$44,0),0)</f>
        <v>0</v>
      </c>
      <c r="N32" s="56">
        <f>IFERROR(_xlfn.XLOOKUP(TRIM(J32),'13.09.26 Boys'!$AE$4:$AE$44,'13.09.26 Boys'!$AF$4:$AF$44,0),0)</f>
        <v>0</v>
      </c>
      <c r="O32" s="18">
        <f t="shared" si="3"/>
        <v>180</v>
      </c>
    </row>
    <row r="33" spans="1:15" x14ac:dyDescent="0.35">
      <c r="A33" s="7">
        <f t="shared" si="0"/>
        <v>29</v>
      </c>
      <c r="B33" s="37" t="s">
        <v>145</v>
      </c>
      <c r="C33" s="1" t="s">
        <v>166</v>
      </c>
      <c r="D33" s="56">
        <f>IFERROR(_xlfn.XLOOKUP(TRIM(B33),'17.05.26 Girls'!$AE$4:$AE$44,'17.05.26 Girls'!$AF$4:$AF$44,0),0)</f>
        <v>135</v>
      </c>
      <c r="E33" s="56">
        <f>IFERROR(_xlfn.XLOOKUP(TRIM(B33),'14.06.26 Girls'!$AE$4:$AE$44,'14.06.26 Girls'!$AF$4:$AF$44,0),0)</f>
        <v>0</v>
      </c>
      <c r="F33" s="56">
        <f>IFERROR(_xlfn.XLOOKUP(TRIM(B33),'13.09.26 Girls'!$AE$4:$AE$44,'13.09.26 Girls'!$AF$4:$AF$44,0),0)</f>
        <v>0</v>
      </c>
      <c r="G33" s="18">
        <f t="shared" si="1"/>
        <v>135</v>
      </c>
      <c r="I33" s="7">
        <f t="shared" si="2"/>
        <v>29</v>
      </c>
      <c r="J33" s="39" t="s">
        <v>253</v>
      </c>
      <c r="K33" s="40" t="s">
        <v>167</v>
      </c>
      <c r="L33" s="56">
        <f>IFERROR(_xlfn.XLOOKUP(TRIM(J33),'17.05.26 Boys'!$AE$4:$AE$44,'17.05.26 Boys'!$AF$4:$AF$44,0),0)</f>
        <v>174</v>
      </c>
      <c r="M33" s="56">
        <f>IFERROR(_xlfn.XLOOKUP(TRIM(J33),'14.06.26 Boys'!$AE$4:$AE$44,'14.06.26 Boys'!$AF$4:$AF$44,0),0)</f>
        <v>0</v>
      </c>
      <c r="N33" s="56">
        <f>IFERROR(_xlfn.XLOOKUP(TRIM(J33),'13.09.26 Boys'!$AE$4:$AE$44,'13.09.26 Boys'!$AF$4:$AF$44,0),0)</f>
        <v>0</v>
      </c>
      <c r="O33" s="18">
        <f t="shared" si="3"/>
        <v>174</v>
      </c>
    </row>
    <row r="34" spans="1:15" x14ac:dyDescent="0.35">
      <c r="A34" s="7">
        <f t="shared" si="0"/>
        <v>29</v>
      </c>
      <c r="B34" s="35" t="s">
        <v>270</v>
      </c>
      <c r="C34" s="33" t="s">
        <v>258</v>
      </c>
      <c r="D34" s="56">
        <f>IFERROR(_xlfn.XLOOKUP(TRIM(B34),'17.05.26 Girls'!$AE$4:$AE$44,'17.05.26 Girls'!$AF$4:$AF$44,0),0)</f>
        <v>135</v>
      </c>
      <c r="E34" s="56">
        <f>IFERROR(_xlfn.XLOOKUP(TRIM(B34),'14.06.26 Girls'!$AE$4:$AE$44,'14.06.26 Girls'!$AF$4:$AF$44,0),0)</f>
        <v>0</v>
      </c>
      <c r="F34" s="56">
        <f>IFERROR(_xlfn.XLOOKUP(TRIM(B34),'13.09.26 Girls'!$AE$4:$AE$44,'13.09.26 Girls'!$AF$4:$AF$44,0),0)</f>
        <v>0</v>
      </c>
      <c r="G34" s="18">
        <f t="shared" si="1"/>
        <v>135</v>
      </c>
      <c r="I34" s="7">
        <f t="shared" si="2"/>
        <v>30</v>
      </c>
      <c r="J34" s="39" t="s">
        <v>133</v>
      </c>
      <c r="K34" s="40" t="s">
        <v>258</v>
      </c>
      <c r="L34" s="56">
        <f>IFERROR(_xlfn.XLOOKUP(TRIM(J34),'17.05.26 Boys'!$AE$4:$AE$44,'17.05.26 Boys'!$AF$4:$AF$44,0),0)</f>
        <v>173</v>
      </c>
      <c r="M34" s="56">
        <f>IFERROR(_xlfn.XLOOKUP(TRIM(J34),'14.06.26 Boys'!$AE$4:$AE$44,'14.06.26 Boys'!$AF$4:$AF$44,0),0)</f>
        <v>0</v>
      </c>
      <c r="N34" s="56">
        <f>IFERROR(_xlfn.XLOOKUP(TRIM(J34),'13.09.26 Boys'!$AE$4:$AE$44,'13.09.26 Boys'!$AF$4:$AF$44,0),0)</f>
        <v>0</v>
      </c>
      <c r="O34" s="18">
        <f t="shared" si="3"/>
        <v>173</v>
      </c>
    </row>
    <row r="35" spans="1:15" x14ac:dyDescent="0.35">
      <c r="A35" s="7">
        <f t="shared" si="0"/>
        <v>31</v>
      </c>
      <c r="B35" s="35" t="s">
        <v>263</v>
      </c>
      <c r="C35" s="33" t="s">
        <v>258</v>
      </c>
      <c r="D35" s="56">
        <f>IFERROR(_xlfn.XLOOKUP(TRIM(B35),'17.05.26 Girls'!$AE$4:$AE$44,'17.05.26 Girls'!$AF$4:$AF$44,0),0)</f>
        <v>121</v>
      </c>
      <c r="E35" s="56">
        <f>IFERROR(_xlfn.XLOOKUP(TRIM(B35),'14.06.26 Girls'!$AE$4:$AE$44,'14.06.26 Girls'!$AF$4:$AF$44,0),0)</f>
        <v>0</v>
      </c>
      <c r="F35" s="56">
        <f>IFERROR(_xlfn.XLOOKUP(TRIM(B35),'13.09.26 Girls'!$AE$4:$AE$44,'13.09.26 Girls'!$AF$4:$AF$44,0),0)</f>
        <v>0</v>
      </c>
      <c r="G35" s="18">
        <f t="shared" si="1"/>
        <v>121</v>
      </c>
      <c r="I35" s="7">
        <f t="shared" si="2"/>
        <v>31</v>
      </c>
      <c r="J35" s="61" t="s">
        <v>48</v>
      </c>
      <c r="K35" s="61" t="s">
        <v>166</v>
      </c>
      <c r="L35" s="56">
        <f>IFERROR(_xlfn.XLOOKUP(TRIM(J35),'17.05.26 Boys'!$AE$4:$AE$44,'17.05.26 Boys'!$AF$4:$AF$44,0),0)</f>
        <v>172</v>
      </c>
      <c r="M35" s="56">
        <f>IFERROR(_xlfn.XLOOKUP(TRIM(J35),'14.06.26 Boys'!$AE$4:$AE$44,'14.06.26 Boys'!$AF$4:$AF$44,0),0)</f>
        <v>0</v>
      </c>
      <c r="N35" s="56">
        <f>IFERROR(_xlfn.XLOOKUP(TRIM(J35),'13.09.26 Boys'!$AE$4:$AE$44,'13.09.26 Boys'!$AF$4:$AF$44,0),0)</f>
        <v>0</v>
      </c>
      <c r="O35" s="18">
        <f t="shared" si="3"/>
        <v>172</v>
      </c>
    </row>
    <row r="36" spans="1:15" x14ac:dyDescent="0.35">
      <c r="A36" s="7">
        <f t="shared" si="0"/>
        <v>32</v>
      </c>
      <c r="B36" s="35" t="s">
        <v>110</v>
      </c>
      <c r="C36" s="33" t="s">
        <v>258</v>
      </c>
      <c r="D36" s="56">
        <f>IFERROR(_xlfn.XLOOKUP(TRIM(B36),'17.05.26 Girls'!$AE$4:$AE$44,'17.05.26 Girls'!$AF$4:$AF$44,0),0)</f>
        <v>120</v>
      </c>
      <c r="E36" s="56">
        <f>IFERROR(_xlfn.XLOOKUP(TRIM(B36),'14.06.26 Girls'!$AE$4:$AE$44,'14.06.26 Girls'!$AF$4:$AF$44,0),0)</f>
        <v>0</v>
      </c>
      <c r="F36" s="56">
        <f>IFERROR(_xlfn.XLOOKUP(TRIM(B36),'13.09.26 Girls'!$AE$4:$AE$44,'13.09.26 Girls'!$AF$4:$AF$44,0),0)</f>
        <v>0</v>
      </c>
      <c r="G36" s="18">
        <f t="shared" si="1"/>
        <v>120</v>
      </c>
      <c r="I36" s="7">
        <f t="shared" si="2"/>
        <v>32</v>
      </c>
      <c r="J36" s="39" t="s">
        <v>49</v>
      </c>
      <c r="K36" s="40" t="s">
        <v>167</v>
      </c>
      <c r="L36" s="56">
        <f>IFERROR(_xlfn.XLOOKUP(TRIM(J36),'17.05.26 Boys'!$AE$4:$AE$44,'17.05.26 Boys'!$AF$4:$AF$44,0),0)</f>
        <v>169</v>
      </c>
      <c r="M36" s="56">
        <f>IFERROR(_xlfn.XLOOKUP(TRIM(J36),'14.06.26 Boys'!$AE$4:$AE$44,'14.06.26 Boys'!$AF$4:$AF$44,0),0)</f>
        <v>0</v>
      </c>
      <c r="N36" s="56">
        <f>IFERROR(_xlfn.XLOOKUP(TRIM(J36),'13.09.26 Boys'!$AE$4:$AE$44,'13.09.26 Boys'!$AF$4:$AF$44,0),0)</f>
        <v>0</v>
      </c>
      <c r="O36" s="18">
        <f t="shared" si="3"/>
        <v>169</v>
      </c>
    </row>
    <row r="37" spans="1:15" x14ac:dyDescent="0.35">
      <c r="A37" s="7">
        <f t="shared" si="0"/>
        <v>33</v>
      </c>
      <c r="B37" s="35" t="s">
        <v>219</v>
      </c>
      <c r="C37" s="1" t="s">
        <v>36</v>
      </c>
      <c r="D37" s="56">
        <f>IFERROR(_xlfn.XLOOKUP(TRIM(B37),'17.05.26 Girls'!$AE$4:$AE$44,'17.05.26 Girls'!$AF$4:$AF$44,0),0)</f>
        <v>118</v>
      </c>
      <c r="E37" s="56">
        <f>IFERROR(_xlfn.XLOOKUP(TRIM(B37),'14.06.26 Girls'!$AE$4:$AE$44,'14.06.26 Girls'!$AF$4:$AF$44,0),0)</f>
        <v>0</v>
      </c>
      <c r="F37" s="56">
        <f>IFERROR(_xlfn.XLOOKUP(TRIM(B37),'13.09.26 Girls'!$AE$4:$AE$44,'13.09.26 Girls'!$AF$4:$AF$44,0),0)</f>
        <v>0</v>
      </c>
      <c r="G37" s="18">
        <f t="shared" si="1"/>
        <v>118</v>
      </c>
      <c r="I37" s="7">
        <f t="shared" ref="I37:I54" si="4">_xlfn.RANK.EQ(O37,O$5:O$73)</f>
        <v>33</v>
      </c>
      <c r="J37" s="34" t="s">
        <v>251</v>
      </c>
      <c r="K37" s="33" t="s">
        <v>167</v>
      </c>
      <c r="L37" s="56">
        <f>IFERROR(_xlfn.XLOOKUP(TRIM(J37),'17.05.26 Boys'!$AE$4:$AE$44,'17.05.26 Boys'!$AF$4:$AF$44,0),0)</f>
        <v>168</v>
      </c>
      <c r="M37" s="56">
        <f>IFERROR(_xlfn.XLOOKUP(TRIM(J37),'14.06.26 Boys'!$AE$4:$AE$44,'14.06.26 Boys'!$AF$4:$AF$44,0),0)</f>
        <v>0</v>
      </c>
      <c r="N37" s="56">
        <f>IFERROR(_xlfn.XLOOKUP(TRIM(J37),'13.09.26 Boys'!$AE$4:$AE$44,'13.09.26 Boys'!$AF$4:$AF$44,0),0)</f>
        <v>0</v>
      </c>
      <c r="O37" s="18">
        <f t="shared" ref="O37:O68" si="5">SUM(L37:N37)</f>
        <v>168</v>
      </c>
    </row>
    <row r="38" spans="1:15" x14ac:dyDescent="0.35">
      <c r="A38" s="7">
        <f t="shared" si="0"/>
        <v>34</v>
      </c>
      <c r="B38" s="35" t="s">
        <v>269</v>
      </c>
      <c r="C38" s="33" t="s">
        <v>258</v>
      </c>
      <c r="D38" s="56">
        <f>IFERROR(_xlfn.XLOOKUP(TRIM(B38),'17.05.26 Girls'!$AE$4:$AE$44,'17.05.26 Girls'!$AF$4:$AF$44,0),0)</f>
        <v>105</v>
      </c>
      <c r="E38" s="56">
        <f>IFERROR(_xlfn.XLOOKUP(TRIM(B38),'14.06.26 Girls'!$AE$4:$AE$44,'14.06.26 Girls'!$AF$4:$AF$44,0),0)</f>
        <v>0</v>
      </c>
      <c r="F38" s="56">
        <f>IFERROR(_xlfn.XLOOKUP(TRIM(B38),'13.09.26 Girls'!$AE$4:$AE$44,'13.09.26 Girls'!$AF$4:$AF$44,0),0)</f>
        <v>0</v>
      </c>
      <c r="G38" s="18">
        <f t="shared" si="1"/>
        <v>105</v>
      </c>
      <c r="I38" s="7">
        <f t="shared" si="4"/>
        <v>34</v>
      </c>
      <c r="J38" s="34" t="s">
        <v>124</v>
      </c>
      <c r="K38" s="33" t="s">
        <v>258</v>
      </c>
      <c r="L38" s="56">
        <f>IFERROR(_xlfn.XLOOKUP(TRIM(J38),'17.05.26 Boys'!$AE$4:$AE$44,'17.05.26 Boys'!$AF$4:$AF$44,0),0)</f>
        <v>166</v>
      </c>
      <c r="M38" s="56">
        <f>IFERROR(_xlfn.XLOOKUP(TRIM(J38),'14.06.26 Boys'!$AE$4:$AE$44,'14.06.26 Boys'!$AF$4:$AF$44,0),0)</f>
        <v>0</v>
      </c>
      <c r="N38" s="56">
        <f>IFERROR(_xlfn.XLOOKUP(TRIM(J38),'13.09.26 Boys'!$AE$4:$AE$44,'13.09.26 Boys'!$AF$4:$AF$44,0),0)</f>
        <v>0</v>
      </c>
      <c r="O38" s="18">
        <f t="shared" si="5"/>
        <v>166</v>
      </c>
    </row>
    <row r="39" spans="1:15" x14ac:dyDescent="0.35">
      <c r="A39" s="7">
        <f t="shared" si="0"/>
        <v>35</v>
      </c>
      <c r="B39" s="35" t="s">
        <v>218</v>
      </c>
      <c r="C39" s="1" t="s">
        <v>36</v>
      </c>
      <c r="D39" s="56">
        <f>IFERROR(_xlfn.XLOOKUP(TRIM(B39),'17.05.26 Girls'!$AE$4:$AE$44,'17.05.26 Girls'!$AF$4:$AF$44,0),0)</f>
        <v>92</v>
      </c>
      <c r="E39" s="56">
        <f>IFERROR(_xlfn.XLOOKUP(TRIM(B39),'14.06.26 Girls'!$AE$4:$AE$44,'14.06.26 Girls'!$AF$4:$AF$44,0),0)</f>
        <v>0</v>
      </c>
      <c r="F39" s="56">
        <f>IFERROR(_xlfn.XLOOKUP(TRIM(B39),'13.09.26 Girls'!$AE$4:$AE$44,'13.09.26 Girls'!$AF$4:$AF$44,0),0)</f>
        <v>0</v>
      </c>
      <c r="G39" s="18">
        <f t="shared" si="1"/>
        <v>92</v>
      </c>
      <c r="I39" s="7">
        <f t="shared" si="4"/>
        <v>35</v>
      </c>
      <c r="J39" s="34" t="s">
        <v>126</v>
      </c>
      <c r="K39" s="33" t="s">
        <v>258</v>
      </c>
      <c r="L39" s="56">
        <f>IFERROR(_xlfn.XLOOKUP(TRIM(J39),'17.05.26 Boys'!$AE$4:$AE$44,'17.05.26 Boys'!$AF$4:$AF$44,0),0)</f>
        <v>159</v>
      </c>
      <c r="M39" s="56">
        <f>IFERROR(_xlfn.XLOOKUP(TRIM(J39),'14.06.26 Boys'!$AE$4:$AE$44,'14.06.26 Boys'!$AF$4:$AF$44,0),0)</f>
        <v>0</v>
      </c>
      <c r="N39" s="56">
        <f>IFERROR(_xlfn.XLOOKUP(TRIM(J39),'13.09.26 Boys'!$AE$4:$AE$44,'13.09.26 Boys'!$AF$4:$AF$44,0),0)</f>
        <v>0</v>
      </c>
      <c r="O39" s="18">
        <f t="shared" si="5"/>
        <v>159</v>
      </c>
    </row>
    <row r="40" spans="1:15" x14ac:dyDescent="0.35">
      <c r="A40" s="7">
        <f t="shared" si="0"/>
        <v>36</v>
      </c>
      <c r="B40" s="35" t="s">
        <v>202</v>
      </c>
      <c r="C40" s="1" t="s">
        <v>36</v>
      </c>
      <c r="D40" s="56">
        <f>IFERROR(_xlfn.XLOOKUP(TRIM(B40),'17.05.26 Girls'!$AE$4:$AE$44,'17.05.26 Girls'!$AF$4:$AF$44,0),0)</f>
        <v>0</v>
      </c>
      <c r="E40" s="56">
        <f>IFERROR(_xlfn.XLOOKUP(TRIM(B40),'14.06.26 Girls'!$AE$4:$AE$44,'14.06.26 Girls'!$AF$4:$AF$44,0),0)</f>
        <v>0</v>
      </c>
      <c r="F40" s="56">
        <f>IFERROR(_xlfn.XLOOKUP(TRIM(B40),'13.09.26 Girls'!$AE$4:$AE$44,'13.09.26 Girls'!$AF$4:$AF$44,0),0)</f>
        <v>0</v>
      </c>
      <c r="G40" s="18">
        <f t="shared" si="1"/>
        <v>0</v>
      </c>
      <c r="I40" s="7">
        <f t="shared" si="4"/>
        <v>36</v>
      </c>
      <c r="J40" s="34" t="s">
        <v>273</v>
      </c>
      <c r="K40" s="1" t="s">
        <v>36</v>
      </c>
      <c r="L40" s="56">
        <f>IFERROR(_xlfn.XLOOKUP(TRIM(J40),'17.05.26 Boys'!$AE$4:$AE$44,'17.05.26 Boys'!$AF$4:$AF$44,0),0)</f>
        <v>156</v>
      </c>
      <c r="M40" s="56">
        <f>IFERROR(_xlfn.XLOOKUP(TRIM(J40),'14.06.26 Boys'!$AE$4:$AE$44,'14.06.26 Boys'!$AF$4:$AF$44,0),0)</f>
        <v>0</v>
      </c>
      <c r="N40" s="56">
        <f>IFERROR(_xlfn.XLOOKUP(TRIM(J40),'13.09.26 Boys'!$AE$4:$AE$44,'13.09.26 Boys'!$AF$4:$AF$44,0),0)</f>
        <v>0</v>
      </c>
      <c r="O40" s="18">
        <f t="shared" si="5"/>
        <v>156</v>
      </c>
    </row>
    <row r="41" spans="1:15" x14ac:dyDescent="0.35">
      <c r="A41" s="7">
        <f t="shared" si="0"/>
        <v>36</v>
      </c>
      <c r="B41" s="37" t="s">
        <v>221</v>
      </c>
      <c r="C41" s="1" t="s">
        <v>166</v>
      </c>
      <c r="D41" s="56">
        <f>IFERROR(_xlfn.XLOOKUP(TRIM(B41),'17.05.26 Girls'!$AE$4:$AE$44,'17.05.26 Girls'!$AF$4:$AF$44,0),0)</f>
        <v>0</v>
      </c>
      <c r="E41" s="56">
        <f>IFERROR(_xlfn.XLOOKUP(TRIM(B41),'14.06.26 Girls'!$AE$4:$AE$44,'14.06.26 Girls'!$AF$4:$AF$44,0),0)</f>
        <v>0</v>
      </c>
      <c r="F41" s="56">
        <f>IFERROR(_xlfn.XLOOKUP(TRIM(B41),'13.09.26 Girls'!$AE$4:$AE$44,'13.09.26 Girls'!$AF$4:$AF$44,0),0)</f>
        <v>0</v>
      </c>
      <c r="G41" s="18">
        <f t="shared" si="1"/>
        <v>0</v>
      </c>
      <c r="I41" s="7">
        <f t="shared" si="4"/>
        <v>37</v>
      </c>
      <c r="J41" s="34" t="s">
        <v>252</v>
      </c>
      <c r="K41" s="33" t="s">
        <v>167</v>
      </c>
      <c r="L41" s="56">
        <f>IFERROR(_xlfn.XLOOKUP(TRIM(J41),'17.05.26 Boys'!$AE$4:$AE$44,'17.05.26 Boys'!$AF$4:$AF$44,0),0)</f>
        <v>153</v>
      </c>
      <c r="M41" s="56">
        <f>IFERROR(_xlfn.XLOOKUP(TRIM(J41),'14.06.26 Boys'!$AE$4:$AE$44,'14.06.26 Boys'!$AF$4:$AF$44,0),0)</f>
        <v>0</v>
      </c>
      <c r="N41" s="56">
        <f>IFERROR(_xlfn.XLOOKUP(TRIM(J41),'13.09.26 Boys'!$AE$4:$AE$44,'13.09.26 Boys'!$AF$4:$AF$44,0),0)</f>
        <v>0</v>
      </c>
      <c r="O41" s="18">
        <f t="shared" si="5"/>
        <v>153</v>
      </c>
    </row>
    <row r="42" spans="1:15" x14ac:dyDescent="0.35">
      <c r="A42" s="7">
        <f t="shared" si="0"/>
        <v>36</v>
      </c>
      <c r="B42" s="37" t="s">
        <v>222</v>
      </c>
      <c r="C42" s="1" t="s">
        <v>166</v>
      </c>
      <c r="D42" s="56">
        <f>IFERROR(_xlfn.XLOOKUP(TRIM(B42),'17.05.26 Girls'!$AE$4:$AE$44,'17.05.26 Girls'!$AF$4:$AF$44,0),0)</f>
        <v>0</v>
      </c>
      <c r="E42" s="56">
        <f>IFERROR(_xlfn.XLOOKUP(TRIM(B42),'14.06.26 Girls'!$AE$4:$AE$44,'14.06.26 Girls'!$AF$4:$AF$44,0),0)</f>
        <v>0</v>
      </c>
      <c r="F42" s="56">
        <f>IFERROR(_xlfn.XLOOKUP(TRIM(B42),'13.09.26 Girls'!$AE$4:$AE$44,'13.09.26 Girls'!$AF$4:$AF$44,0),0)</f>
        <v>0</v>
      </c>
      <c r="G42" s="18">
        <f t="shared" si="1"/>
        <v>0</v>
      </c>
      <c r="I42" s="7">
        <f t="shared" si="4"/>
        <v>38</v>
      </c>
      <c r="J42" s="34" t="s">
        <v>207</v>
      </c>
      <c r="K42" s="1" t="s">
        <v>36</v>
      </c>
      <c r="L42" s="56">
        <f>IFERROR(_xlfn.XLOOKUP(TRIM(J42),'17.05.26 Boys'!$AE$4:$AE$44,'17.05.26 Boys'!$AF$4:$AF$44,0),0)</f>
        <v>152</v>
      </c>
      <c r="M42" s="56">
        <f>IFERROR(_xlfn.XLOOKUP(TRIM(J42),'14.06.26 Boys'!$AE$4:$AE$44,'14.06.26 Boys'!$AF$4:$AF$44,0),0)</f>
        <v>0</v>
      </c>
      <c r="N42" s="56">
        <f>IFERROR(_xlfn.XLOOKUP(TRIM(J42),'13.09.26 Boys'!$AE$4:$AE$44,'13.09.26 Boys'!$AF$4:$AF$44,0),0)</f>
        <v>0</v>
      </c>
      <c r="O42" s="18">
        <f t="shared" si="5"/>
        <v>152</v>
      </c>
    </row>
    <row r="43" spans="1:15" x14ac:dyDescent="0.35">
      <c r="A43" s="7">
        <f t="shared" si="0"/>
        <v>36</v>
      </c>
      <c r="B43" s="35" t="s">
        <v>235</v>
      </c>
      <c r="C43" s="1" t="s">
        <v>165</v>
      </c>
      <c r="D43" s="56">
        <f>IFERROR(_xlfn.XLOOKUP(TRIM(B43),'17.05.26 Girls'!$AE$4:$AE$44,'17.05.26 Girls'!$AF$4:$AF$44,0),0)</f>
        <v>0</v>
      </c>
      <c r="E43" s="56">
        <f>IFERROR(_xlfn.XLOOKUP(TRIM(B43),'14.06.26 Girls'!$AE$4:$AE$44,'14.06.26 Girls'!$AF$4:$AF$44,0),0)</f>
        <v>0</v>
      </c>
      <c r="F43" s="56">
        <f>IFERROR(_xlfn.XLOOKUP(TRIM(B43),'13.09.26 Girls'!$AE$4:$AE$44,'13.09.26 Girls'!$AF$4:$AF$44,0),0)</f>
        <v>0</v>
      </c>
      <c r="G43" s="18">
        <f t="shared" si="1"/>
        <v>0</v>
      </c>
      <c r="I43" s="7">
        <f t="shared" si="4"/>
        <v>39</v>
      </c>
      <c r="J43" s="71" t="s">
        <v>198</v>
      </c>
      <c r="K43" s="1" t="s">
        <v>115</v>
      </c>
      <c r="L43" s="56">
        <f>IFERROR(_xlfn.XLOOKUP(TRIM(J43),'17.05.26 Boys'!$AE$4:$AE$44,'17.05.26 Boys'!$AF$4:$AF$44,0),0)</f>
        <v>148</v>
      </c>
      <c r="M43" s="56">
        <f>IFERROR(_xlfn.XLOOKUP(TRIM(J43),'14.06.26 Boys'!$AE$4:$AE$44,'14.06.26 Boys'!$AF$4:$AF$44,0),0)</f>
        <v>0</v>
      </c>
      <c r="N43" s="56">
        <f>IFERROR(_xlfn.XLOOKUP(TRIM(J43),'13.09.26 Boys'!$AE$4:$AE$44,'13.09.26 Boys'!$AF$4:$AF$44,0),0)</f>
        <v>0</v>
      </c>
      <c r="O43" s="18">
        <f t="shared" si="5"/>
        <v>148</v>
      </c>
    </row>
    <row r="44" spans="1:15" x14ac:dyDescent="0.35">
      <c r="A44" s="7">
        <f t="shared" ref="A44:A55" si="6">_xlfn.RANK.EQ(G44,G$5:G$56)</f>
        <v>36</v>
      </c>
      <c r="B44" s="35"/>
      <c r="C44" s="33"/>
      <c r="D44" s="56">
        <f>IFERROR(_xlfn.XLOOKUP(TRIM(B44),'17.05.26 Girls'!$AE$4:$AE$44,'17.05.26 Girls'!$AF$4:$AF$44,0),0)</f>
        <v>0</v>
      </c>
      <c r="E44" s="56">
        <f>IFERROR(_xlfn.XLOOKUP(TRIM(B44),'14.06.26 Girls'!$AE$4:$AE$44,'14.06.26 Girls'!$AF$4:$AF$44,0),0)</f>
        <v>0</v>
      </c>
      <c r="F44" s="56">
        <f>IFERROR(_xlfn.XLOOKUP(TRIM(B44),'13.09.26 Girls'!$AE$4:$AE$44,'13.09.26 Girls'!$AF$4:$AF$44,0),0)</f>
        <v>0</v>
      </c>
      <c r="G44" s="18">
        <f t="shared" ref="G44:G55" si="7">SUM(D44:F44)</f>
        <v>0</v>
      </c>
      <c r="I44" s="7">
        <f t="shared" si="4"/>
        <v>40</v>
      </c>
      <c r="J44" s="41" t="s">
        <v>196</v>
      </c>
      <c r="K44" s="1" t="s">
        <v>115</v>
      </c>
      <c r="L44" s="56">
        <f>IFERROR(_xlfn.XLOOKUP(TRIM(J44),'17.05.26 Boys'!$AE$4:$AE$44,'17.05.26 Boys'!$AF$4:$AF$44,0),0)</f>
        <v>0</v>
      </c>
      <c r="M44" s="56">
        <f>IFERROR(_xlfn.XLOOKUP(TRIM(J44),'14.06.26 Boys'!$AE$4:$AE$44,'14.06.26 Boys'!$AF$4:$AF$44,0),0)</f>
        <v>0</v>
      </c>
      <c r="N44" s="56">
        <f>IFERROR(_xlfn.XLOOKUP(TRIM(J44),'13.09.26 Boys'!$AE$4:$AE$44,'13.09.26 Boys'!$AF$4:$AF$44,0),0)</f>
        <v>0</v>
      </c>
      <c r="O44" s="18">
        <f t="shared" si="5"/>
        <v>0</v>
      </c>
    </row>
    <row r="45" spans="1:15" x14ac:dyDescent="0.35">
      <c r="A45" s="7">
        <f t="shared" si="6"/>
        <v>36</v>
      </c>
      <c r="B45" s="35"/>
      <c r="C45" s="33"/>
      <c r="D45" s="56">
        <f>IFERROR(_xlfn.XLOOKUP(TRIM(B45),'17.05.26 Girls'!$AE$4:$AE$44,'17.05.26 Girls'!$AF$4:$AF$44,0),0)</f>
        <v>0</v>
      </c>
      <c r="E45" s="56">
        <f>IFERROR(_xlfn.XLOOKUP(TRIM(B45),'14.06.26 Girls'!$AE$4:$AE$44,'14.06.26 Girls'!$AF$4:$AF$44,0),0)</f>
        <v>0</v>
      </c>
      <c r="F45" s="56">
        <f>IFERROR(_xlfn.XLOOKUP(TRIM(B45),'13.09.26 Girls'!$AE$4:$AE$44,'13.09.26 Girls'!$AF$4:$AF$44,0),0)</f>
        <v>0</v>
      </c>
      <c r="G45" s="18">
        <f t="shared" si="7"/>
        <v>0</v>
      </c>
      <c r="I45" s="7">
        <f t="shared" si="4"/>
        <v>40</v>
      </c>
      <c r="J45" s="34" t="s">
        <v>208</v>
      </c>
      <c r="K45" s="1" t="s">
        <v>36</v>
      </c>
      <c r="L45" s="56">
        <f>IFERROR(_xlfn.XLOOKUP(TRIM(J45),'17.05.26 Boys'!$AE$4:$AE$44,'17.05.26 Boys'!$AF$4:$AF$44,0),0)</f>
        <v>0</v>
      </c>
      <c r="M45" s="56">
        <f>IFERROR(_xlfn.XLOOKUP(TRIM(J45),'14.06.26 Boys'!$AE$4:$AE$44,'14.06.26 Boys'!$AF$4:$AF$44,0),0)</f>
        <v>0</v>
      </c>
      <c r="N45" s="56">
        <f>IFERROR(_xlfn.XLOOKUP(TRIM(J45),'13.09.26 Boys'!$AE$4:$AE$44,'13.09.26 Boys'!$AF$4:$AF$44,0),0)</f>
        <v>0</v>
      </c>
      <c r="O45" s="18">
        <f t="shared" si="5"/>
        <v>0</v>
      </c>
    </row>
    <row r="46" spans="1:15" x14ac:dyDescent="0.35">
      <c r="A46" s="7">
        <f t="shared" si="6"/>
        <v>36</v>
      </c>
      <c r="B46" s="1"/>
      <c r="C46" s="1"/>
      <c r="D46" s="56">
        <f>IFERROR(_xlfn.XLOOKUP(TRIM(B46),'17.05.26 Girls'!$AE$4:$AE$44,'17.05.26 Girls'!$AF$4:$AF$44,0),0)</f>
        <v>0</v>
      </c>
      <c r="E46" s="56">
        <f>IFERROR(_xlfn.XLOOKUP(TRIM(B46),'14.06.26 Girls'!$AE$4:$AE$44,'14.06.26 Girls'!$AF$4:$AF$44,0),0)</f>
        <v>0</v>
      </c>
      <c r="F46" s="56">
        <f>IFERROR(_xlfn.XLOOKUP(TRIM(B46),'13.09.26 Girls'!$AE$4:$AE$44,'13.09.26 Girls'!$AF$4:$AF$44,0),0)</f>
        <v>0</v>
      </c>
      <c r="G46" s="18">
        <f t="shared" si="7"/>
        <v>0</v>
      </c>
      <c r="I46" s="7">
        <f t="shared" si="4"/>
        <v>40</v>
      </c>
      <c r="J46" s="34" t="s">
        <v>209</v>
      </c>
      <c r="K46" s="1" t="s">
        <v>36</v>
      </c>
      <c r="L46" s="56">
        <f>IFERROR(_xlfn.XLOOKUP(TRIM(J46),'17.05.26 Boys'!$AE$4:$AE$44,'17.05.26 Boys'!$AF$4:$AF$44,0),0)</f>
        <v>0</v>
      </c>
      <c r="M46" s="56">
        <f>IFERROR(_xlfn.XLOOKUP(TRIM(J46),'14.06.26 Boys'!$AE$4:$AE$44,'14.06.26 Boys'!$AF$4:$AF$44,0),0)</f>
        <v>0</v>
      </c>
      <c r="N46" s="56">
        <f>IFERROR(_xlfn.XLOOKUP(TRIM(J46),'13.09.26 Boys'!$AE$4:$AE$44,'13.09.26 Boys'!$AF$4:$AF$44,0),0)</f>
        <v>0</v>
      </c>
      <c r="O46" s="18">
        <f t="shared" si="5"/>
        <v>0</v>
      </c>
    </row>
    <row r="47" spans="1:15" x14ac:dyDescent="0.35">
      <c r="A47" s="7">
        <f t="shared" si="6"/>
        <v>36</v>
      </c>
      <c r="B47" s="1"/>
      <c r="C47" s="1"/>
      <c r="D47" s="56">
        <f>IFERROR(_xlfn.XLOOKUP(TRIM(B47),'17.05.26 Girls'!$AE$4:$AE$44,'17.05.26 Girls'!$AF$4:$AF$44,0),0)</f>
        <v>0</v>
      </c>
      <c r="E47" s="56">
        <f>IFERROR(_xlfn.XLOOKUP(TRIM(B47),'14.06.26 Girls'!$AE$4:$AE$44,'14.06.26 Girls'!$AF$4:$AF$44,0),0)</f>
        <v>0</v>
      </c>
      <c r="F47" s="56">
        <f>IFERROR(_xlfn.XLOOKUP(TRIM(B47),'13.09.26 Girls'!$AE$4:$AE$44,'13.09.26 Girls'!$AF$4:$AF$44,0),0)</f>
        <v>0</v>
      </c>
      <c r="G47" s="18">
        <f t="shared" si="7"/>
        <v>0</v>
      </c>
      <c r="I47" s="7">
        <f t="shared" si="4"/>
        <v>40</v>
      </c>
      <c r="J47" s="34" t="s">
        <v>213</v>
      </c>
      <c r="K47" s="1" t="s">
        <v>36</v>
      </c>
      <c r="L47" s="56">
        <f>IFERROR(_xlfn.XLOOKUP(TRIM(J47),'17.05.26 Boys'!$AE$4:$AE$44,'17.05.26 Boys'!$AF$4:$AF$44,0),0)</f>
        <v>0</v>
      </c>
      <c r="M47" s="56">
        <f>IFERROR(_xlfn.XLOOKUP(TRIM(J47),'14.06.26 Boys'!$AE$4:$AE$44,'14.06.26 Boys'!$AF$4:$AF$44,0),0)</f>
        <v>0</v>
      </c>
      <c r="N47" s="56">
        <f>IFERROR(_xlfn.XLOOKUP(TRIM(J47),'13.09.26 Boys'!$AE$4:$AE$44,'13.09.26 Boys'!$AF$4:$AF$44,0),0)</f>
        <v>0</v>
      </c>
      <c r="O47" s="18">
        <f t="shared" si="5"/>
        <v>0</v>
      </c>
    </row>
    <row r="48" spans="1:15" x14ac:dyDescent="0.35">
      <c r="A48" s="7">
        <f t="shared" si="6"/>
        <v>36</v>
      </c>
      <c r="B48" s="35"/>
      <c r="C48" s="33"/>
      <c r="D48" s="56">
        <f>IFERROR(_xlfn.XLOOKUP(TRIM(B48),'17.05.26 Girls'!$AE$4:$AE$44,'17.05.26 Girls'!$AF$4:$AF$44,0),0)</f>
        <v>0</v>
      </c>
      <c r="E48" s="56">
        <f>IFERROR(_xlfn.XLOOKUP(TRIM(B48),'14.06.26 Girls'!$AE$4:$AE$44,'14.06.26 Girls'!$AF$4:$AF$44,0),0)</f>
        <v>0</v>
      </c>
      <c r="F48" s="56">
        <f>IFERROR(_xlfn.XLOOKUP(TRIM(B48),'13.09.26 Girls'!$AE$4:$AE$44,'13.09.26 Girls'!$AF$4:$AF$44,0),0)</f>
        <v>0</v>
      </c>
      <c r="G48" s="18">
        <f t="shared" si="7"/>
        <v>0</v>
      </c>
      <c r="I48" s="7">
        <f t="shared" si="4"/>
        <v>40</v>
      </c>
      <c r="J48" s="34" t="s">
        <v>214</v>
      </c>
      <c r="K48" s="1" t="s">
        <v>36</v>
      </c>
      <c r="L48" s="56">
        <f>IFERROR(_xlfn.XLOOKUP(TRIM(J48),'17.05.26 Boys'!$AE$4:$AE$44,'17.05.26 Boys'!$AF$4:$AF$44,0),0)</f>
        <v>0</v>
      </c>
      <c r="M48" s="56">
        <f>IFERROR(_xlfn.XLOOKUP(TRIM(J48),'14.06.26 Boys'!$AE$4:$AE$44,'14.06.26 Boys'!$AF$4:$AF$44,0),0)</f>
        <v>0</v>
      </c>
      <c r="N48" s="56">
        <f>IFERROR(_xlfn.XLOOKUP(TRIM(J48),'13.09.26 Boys'!$AE$4:$AE$44,'13.09.26 Boys'!$AF$4:$AF$44,0),0)</f>
        <v>0</v>
      </c>
      <c r="O48" s="18">
        <f t="shared" si="5"/>
        <v>0</v>
      </c>
    </row>
    <row r="49" spans="1:15" x14ac:dyDescent="0.35">
      <c r="A49" s="7">
        <f t="shared" si="6"/>
        <v>36</v>
      </c>
      <c r="B49" s="1"/>
      <c r="C49" s="1"/>
      <c r="D49" s="56">
        <f>IFERROR(_xlfn.XLOOKUP(TRIM(B49),'17.05.26 Girls'!$AE$4:$AE$44,'17.05.26 Girls'!$AF$4:$AF$44,0),0)</f>
        <v>0</v>
      </c>
      <c r="E49" s="56">
        <f>IFERROR(_xlfn.XLOOKUP(TRIM(B49),'14.06.26 Girls'!$AE$4:$AE$44,'14.06.26 Girls'!$AF$4:$AF$44,0),0)</f>
        <v>0</v>
      </c>
      <c r="F49" s="56">
        <f>IFERROR(_xlfn.XLOOKUP(TRIM(B49),'13.09.26 Girls'!$AE$4:$AE$44,'13.09.26 Girls'!$AF$4:$AF$44,0),0)</f>
        <v>0</v>
      </c>
      <c r="G49" s="18">
        <f t="shared" si="7"/>
        <v>0</v>
      </c>
      <c r="I49" s="7">
        <f t="shared" si="4"/>
        <v>40</v>
      </c>
      <c r="J49" s="34" t="s">
        <v>215</v>
      </c>
      <c r="K49" s="1" t="s">
        <v>36</v>
      </c>
      <c r="L49" s="56">
        <f>IFERROR(_xlfn.XLOOKUP(TRIM(J49),'17.05.26 Boys'!$AE$4:$AE$44,'17.05.26 Boys'!$AF$4:$AF$44,0),0)</f>
        <v>0</v>
      </c>
      <c r="M49" s="56">
        <f>IFERROR(_xlfn.XLOOKUP(TRIM(J49),'14.06.26 Boys'!$AE$4:$AE$44,'14.06.26 Boys'!$AF$4:$AF$44,0),0)</f>
        <v>0</v>
      </c>
      <c r="N49" s="56">
        <f>IFERROR(_xlfn.XLOOKUP(TRIM(J49),'13.09.26 Boys'!$AE$4:$AE$44,'13.09.26 Boys'!$AF$4:$AF$44,0),0)</f>
        <v>0</v>
      </c>
      <c r="O49" s="18">
        <f t="shared" si="5"/>
        <v>0</v>
      </c>
    </row>
    <row r="50" spans="1:15" x14ac:dyDescent="0.35">
      <c r="A50" s="7">
        <f t="shared" si="6"/>
        <v>36</v>
      </c>
      <c r="B50" s="35"/>
      <c r="C50" s="33"/>
      <c r="D50" s="56">
        <f>IFERROR(_xlfn.XLOOKUP(TRIM(B50),'17.05.26 Girls'!$AE$4:$AE$44,'17.05.26 Girls'!$AF$4:$AF$44,0),0)</f>
        <v>0</v>
      </c>
      <c r="E50" s="56">
        <f>IFERROR(_xlfn.XLOOKUP(TRIM(B50),'14.06.26 Girls'!$AE$4:$AE$44,'14.06.26 Girls'!$AF$4:$AF$44,0),0)</f>
        <v>0</v>
      </c>
      <c r="F50" s="56">
        <f>IFERROR(_xlfn.XLOOKUP(TRIM(B50),'13.09.26 Girls'!$AE$4:$AE$44,'13.09.26 Girls'!$AF$4:$AF$44,0),0)</f>
        <v>0</v>
      </c>
      <c r="G50" s="18">
        <f t="shared" si="7"/>
        <v>0</v>
      </c>
      <c r="I50" s="7">
        <f t="shared" si="4"/>
        <v>40</v>
      </c>
      <c r="J50" s="34" t="s">
        <v>212</v>
      </c>
      <c r="K50" s="1" t="s">
        <v>36</v>
      </c>
      <c r="L50" s="56">
        <f>IFERROR(_xlfn.XLOOKUP(TRIM(J50),'17.05.26 Boys'!$AE$4:$AE$44,'17.05.26 Boys'!$AF$4:$AF$44,0),0)</f>
        <v>0</v>
      </c>
      <c r="M50" s="56">
        <f>IFERROR(_xlfn.XLOOKUP(TRIM(J50),'14.06.26 Boys'!$AE$4:$AE$44,'14.06.26 Boys'!$AF$4:$AF$44,0),0)</f>
        <v>0</v>
      </c>
      <c r="N50" s="56">
        <f>IFERROR(_xlfn.XLOOKUP(TRIM(J50),'13.09.26 Boys'!$AE$4:$AE$44,'13.09.26 Boys'!$AF$4:$AF$44,0),0)</f>
        <v>0</v>
      </c>
      <c r="O50" s="18">
        <f t="shared" si="5"/>
        <v>0</v>
      </c>
    </row>
    <row r="51" spans="1:15" x14ac:dyDescent="0.35">
      <c r="A51" s="7">
        <f t="shared" si="6"/>
        <v>36</v>
      </c>
      <c r="B51" s="35"/>
      <c r="C51" s="35"/>
      <c r="D51" s="56">
        <f>IFERROR(_xlfn.XLOOKUP(TRIM(B51),'17.05.26 Girls'!$AE$4:$AE$44,'17.05.26 Girls'!$AF$4:$AF$44,0),0)</f>
        <v>0</v>
      </c>
      <c r="E51" s="56">
        <f>IFERROR(_xlfn.XLOOKUP(TRIM(B51),'14.06.26 Girls'!$AE$4:$AE$44,'14.06.26 Girls'!$AF$4:$AF$44,0),0)</f>
        <v>0</v>
      </c>
      <c r="F51" s="56">
        <f>IFERROR(_xlfn.XLOOKUP(TRIM(B51),'13.09.26 Girls'!$AE$4:$AE$44,'13.09.26 Girls'!$AF$4:$AF$44,0),0)</f>
        <v>0</v>
      </c>
      <c r="G51" s="18">
        <f t="shared" si="7"/>
        <v>0</v>
      </c>
      <c r="I51" s="7">
        <f t="shared" si="4"/>
        <v>40</v>
      </c>
      <c r="J51" s="72" t="s">
        <v>225</v>
      </c>
      <c r="K51" s="67" t="s">
        <v>166</v>
      </c>
      <c r="L51" s="56">
        <f>IFERROR(_xlfn.XLOOKUP(TRIM(J51),'17.05.26 Boys'!$AE$4:$AE$44,'17.05.26 Boys'!$AF$4:$AF$44,0),0)</f>
        <v>0</v>
      </c>
      <c r="M51" s="56">
        <f>IFERROR(_xlfn.XLOOKUP(TRIM(J51),'14.06.26 Boys'!$AE$4:$AE$44,'14.06.26 Boys'!$AF$4:$AF$44,0),0)</f>
        <v>0</v>
      </c>
      <c r="N51" s="56">
        <f>IFERROR(_xlfn.XLOOKUP(TRIM(J51),'13.09.26 Boys'!$AE$4:$AE$44,'13.09.26 Boys'!$AF$4:$AF$44,0),0)</f>
        <v>0</v>
      </c>
      <c r="O51" s="18">
        <f t="shared" si="5"/>
        <v>0</v>
      </c>
    </row>
    <row r="52" spans="1:15" x14ac:dyDescent="0.35">
      <c r="A52" s="7">
        <f t="shared" si="6"/>
        <v>36</v>
      </c>
      <c r="B52" s="37"/>
      <c r="C52" s="38"/>
      <c r="D52" s="56">
        <f>IFERROR(_xlfn.XLOOKUP(TRIM(B52),'17.05.26 Girls'!$AE$4:$AE$44,'17.05.26 Girls'!$AF$4:$AF$44,0),0)</f>
        <v>0</v>
      </c>
      <c r="E52" s="56">
        <f>IFERROR(_xlfn.XLOOKUP(TRIM(B52),'14.06.26 Girls'!$AE$4:$AE$44,'14.06.26 Girls'!$AF$4:$AF$44,0),0)</f>
        <v>0</v>
      </c>
      <c r="F52" s="56">
        <f>IFERROR(_xlfn.XLOOKUP(TRIM(B52),'13.09.26 Girls'!$AE$4:$AE$44,'13.09.26 Girls'!$AF$4:$AF$44,0),0)</f>
        <v>0</v>
      </c>
      <c r="G52" s="18">
        <f t="shared" si="7"/>
        <v>0</v>
      </c>
      <c r="I52" s="7">
        <f t="shared" si="4"/>
        <v>40</v>
      </c>
      <c r="J52" s="72" t="s">
        <v>226</v>
      </c>
      <c r="K52" s="67" t="s">
        <v>166</v>
      </c>
      <c r="L52" s="56">
        <f>IFERROR(_xlfn.XLOOKUP(TRIM(J52),'17.05.26 Boys'!$AE$4:$AE$44,'17.05.26 Boys'!$AF$4:$AF$44,0),0)</f>
        <v>0</v>
      </c>
      <c r="M52" s="56">
        <f>IFERROR(_xlfn.XLOOKUP(TRIM(J52),'14.06.26 Boys'!$AE$4:$AE$44,'14.06.26 Boys'!$AF$4:$AF$44,0),0)</f>
        <v>0</v>
      </c>
      <c r="N52" s="56">
        <f>IFERROR(_xlfn.XLOOKUP(TRIM(J52),'13.09.26 Boys'!$AE$4:$AE$44,'13.09.26 Boys'!$AF$4:$AF$44,0),0)</f>
        <v>0</v>
      </c>
      <c r="O52" s="18">
        <f t="shared" si="5"/>
        <v>0</v>
      </c>
    </row>
    <row r="53" spans="1:15" x14ac:dyDescent="0.35">
      <c r="A53" s="7">
        <f t="shared" si="6"/>
        <v>36</v>
      </c>
      <c r="B53" s="35"/>
      <c r="C53" s="33"/>
      <c r="D53" s="56">
        <f>IFERROR(_xlfn.XLOOKUP(TRIM(B53),'17.05.26 Girls'!$AE$4:$AE$44,'17.05.26 Girls'!$AF$4:$AF$44,0),0)</f>
        <v>0</v>
      </c>
      <c r="E53" s="56">
        <f>IFERROR(_xlfn.XLOOKUP(TRIM(B53),'14.06.26 Girls'!$AE$4:$AE$44,'14.06.26 Girls'!$AF$4:$AF$44,0),0)</f>
        <v>0</v>
      </c>
      <c r="F53" s="56">
        <f>IFERROR(_xlfn.XLOOKUP(TRIM(B53),'13.09.26 Girls'!$AE$4:$AE$44,'13.09.26 Girls'!$AF$4:$AF$44,0),0)</f>
        <v>0</v>
      </c>
      <c r="G53" s="18">
        <f t="shared" si="7"/>
        <v>0</v>
      </c>
      <c r="I53" s="7">
        <f t="shared" si="4"/>
        <v>40</v>
      </c>
      <c r="J53" s="72" t="s">
        <v>125</v>
      </c>
      <c r="K53" s="67" t="s">
        <v>166</v>
      </c>
      <c r="L53" s="56">
        <f>IFERROR(_xlfn.XLOOKUP(TRIM(J53),'17.05.26 Boys'!$AE$4:$AE$44,'17.05.26 Boys'!$AF$4:$AF$44,0),0)</f>
        <v>0</v>
      </c>
      <c r="M53" s="56">
        <f>IFERROR(_xlfn.XLOOKUP(TRIM(J53),'14.06.26 Boys'!$AE$4:$AE$44,'14.06.26 Boys'!$AF$4:$AF$44,0),0)</f>
        <v>0</v>
      </c>
      <c r="N53" s="56">
        <f>IFERROR(_xlfn.XLOOKUP(TRIM(J53),'13.09.26 Boys'!$AE$4:$AE$44,'13.09.26 Boys'!$AF$4:$AF$44,0),0)</f>
        <v>0</v>
      </c>
      <c r="O53" s="18">
        <f t="shared" si="5"/>
        <v>0</v>
      </c>
    </row>
    <row r="54" spans="1:15" x14ac:dyDescent="0.35">
      <c r="A54" s="7">
        <f t="shared" si="6"/>
        <v>36</v>
      </c>
      <c r="B54" s="35"/>
      <c r="C54" s="33"/>
      <c r="D54" s="56">
        <f>IFERROR(_xlfn.XLOOKUP(TRIM(B54),'17.05.26 Girls'!$AE$4:$AE$44,'17.05.26 Girls'!$AF$4:$AF$44,0),0)</f>
        <v>0</v>
      </c>
      <c r="E54" s="56">
        <f>IFERROR(_xlfn.XLOOKUP(TRIM(B54),'14.06.26 Girls'!$AE$4:$AE$44,'14.06.26 Girls'!$AF$4:$AF$44,0),0)</f>
        <v>0</v>
      </c>
      <c r="F54" s="56">
        <f>IFERROR(_xlfn.XLOOKUP(TRIM(B54),'13.09.26 Girls'!$AE$4:$AE$44,'13.09.26 Girls'!$AF$4:$AF$44,0),0)</f>
        <v>0</v>
      </c>
      <c r="G54" s="18">
        <f t="shared" si="7"/>
        <v>0</v>
      </c>
      <c r="I54" s="7">
        <f t="shared" si="4"/>
        <v>40</v>
      </c>
      <c r="J54" s="34" t="s">
        <v>264</v>
      </c>
      <c r="K54" s="33" t="s">
        <v>258</v>
      </c>
      <c r="L54" s="56">
        <f>IFERROR(_xlfn.XLOOKUP(TRIM(J54),'17.05.26 Boys'!$AE$4:$AE$44,'17.05.26 Boys'!$AF$4:$AF$44,0),0)</f>
        <v>0</v>
      </c>
      <c r="M54" s="56">
        <f>IFERROR(_xlfn.XLOOKUP(TRIM(J54),'14.06.26 Boys'!$AE$4:$AE$44,'14.06.26 Boys'!$AF$4:$AF$44,0),0)</f>
        <v>0</v>
      </c>
      <c r="N54" s="56">
        <f>IFERROR(_xlfn.XLOOKUP(TRIM(J54),'13.09.26 Boys'!$AE$4:$AE$44,'13.09.26 Boys'!$AF$4:$AF$44,0),0)</f>
        <v>0</v>
      </c>
      <c r="O54" s="18">
        <f t="shared" si="5"/>
        <v>0</v>
      </c>
    </row>
    <row r="55" spans="1:15" x14ac:dyDescent="0.35">
      <c r="A55" s="7">
        <f t="shared" si="6"/>
        <v>36</v>
      </c>
      <c r="B55" s="37"/>
      <c r="C55" s="38"/>
      <c r="D55" s="56">
        <f>IFERROR(_xlfn.XLOOKUP(TRIM(B55),'17.05.26 Girls'!$AE$4:$AE$44,'17.05.26 Girls'!$AF$4:$AF$44,0),0)</f>
        <v>0</v>
      </c>
      <c r="E55" s="56">
        <f>IFERROR(_xlfn.XLOOKUP(TRIM(B55),'14.06.26 Girls'!$AE$4:$AE$44,'14.06.26 Girls'!$AF$4:$AF$44,0),0)</f>
        <v>0</v>
      </c>
      <c r="F55" s="56">
        <f>IFERROR(_xlfn.XLOOKUP(TRIM(B55),'13.09.26 Girls'!$AE$4:$AE$44,'13.09.26 Girls'!$AF$4:$AF$44,0),0)</f>
        <v>0</v>
      </c>
      <c r="G55" s="18">
        <f t="shared" si="7"/>
        <v>0</v>
      </c>
      <c r="I55" s="7">
        <f t="shared" ref="I55:I73" si="8">_xlfn.RANK.EQ(O55,O$5:O$73)</f>
        <v>40</v>
      </c>
      <c r="J55" s="39"/>
      <c r="K55" s="44"/>
      <c r="L55" s="56">
        <f>IFERROR(_xlfn.XLOOKUP(TRIM(J55),'17.05.26 Boys'!$AE$4:$AE$44,'17.05.26 Boys'!$AF$4:$AF$44,0),0)</f>
        <v>0</v>
      </c>
      <c r="M55" s="56">
        <f>IFERROR(_xlfn.XLOOKUP(TRIM(J55),'14.06.26 Boys'!$AE$4:$AE$44,'14.06.26 Boys'!$AF$4:$AF$44,0),0)</f>
        <v>0</v>
      </c>
      <c r="N55" s="56">
        <f>IFERROR(_xlfn.XLOOKUP(TRIM(J55),'13.09.26 Boys'!$AE$4:$AE$44,'13.09.26 Boys'!$AF$4:$AF$44,0),0)</f>
        <v>0</v>
      </c>
      <c r="O55" s="18">
        <f t="shared" ref="O55:O68" si="9">SUM(L55:N55)</f>
        <v>0</v>
      </c>
    </row>
    <row r="56" spans="1:15" x14ac:dyDescent="0.35">
      <c r="A56" s="7"/>
      <c r="B56" s="35"/>
      <c r="C56" s="35"/>
      <c r="D56" s="56"/>
      <c r="E56" s="56"/>
      <c r="F56" s="56"/>
      <c r="G56" s="18"/>
      <c r="I56" s="7">
        <f t="shared" si="8"/>
        <v>40</v>
      </c>
      <c r="J56" s="43"/>
      <c r="K56" s="44"/>
      <c r="L56" s="56">
        <f>IFERROR(_xlfn.XLOOKUP(TRIM(J56),'17.05.26 Boys'!$AE$4:$AE$44,'17.05.26 Boys'!$AF$4:$AF$44,0),0)</f>
        <v>0</v>
      </c>
      <c r="M56" s="56">
        <f>IFERROR(_xlfn.XLOOKUP(TRIM(J56),'14.06.26 Boys'!$AE$4:$AE$44,'14.06.26 Boys'!$AF$4:$AF$44,0),0)</f>
        <v>0</v>
      </c>
      <c r="N56" s="56">
        <f>IFERROR(_xlfn.XLOOKUP(TRIM(J56),'13.09.26 Boys'!$AE$4:$AE$44,'13.09.26 Boys'!$AF$4:$AF$44,0),0)</f>
        <v>0</v>
      </c>
      <c r="O56" s="18">
        <f t="shared" si="9"/>
        <v>0</v>
      </c>
    </row>
    <row r="57" spans="1:15" x14ac:dyDescent="0.35">
      <c r="A57" s="7"/>
      <c r="B57" s="1"/>
      <c r="C57" s="1"/>
      <c r="D57" s="56"/>
      <c r="E57" s="56"/>
      <c r="F57" s="56"/>
      <c r="G57" s="18"/>
      <c r="I57" s="7">
        <f t="shared" si="8"/>
        <v>40</v>
      </c>
      <c r="J57" s="39"/>
      <c r="K57" s="39"/>
      <c r="L57" s="56">
        <f>IFERROR(_xlfn.XLOOKUP(TRIM(J57),'17.05.26 Boys'!$AE$4:$AE$44,'17.05.26 Boys'!$AF$4:$AF$44,0),0)</f>
        <v>0</v>
      </c>
      <c r="M57" s="56">
        <f>IFERROR(_xlfn.XLOOKUP(TRIM(J57),'14.06.26 Boys'!$AE$4:$AE$44,'14.06.26 Boys'!$AF$4:$AF$44,0),0)</f>
        <v>0</v>
      </c>
      <c r="N57" s="56">
        <f>IFERROR(_xlfn.XLOOKUP(TRIM(J57),'13.09.26 Boys'!$AE$4:$AE$44,'13.09.26 Boys'!$AF$4:$AF$44,0),0)</f>
        <v>0</v>
      </c>
      <c r="O57" s="18">
        <f t="shared" si="9"/>
        <v>0</v>
      </c>
    </row>
    <row r="58" spans="1:15" x14ac:dyDescent="0.35">
      <c r="I58" s="7">
        <f t="shared" si="8"/>
        <v>40</v>
      </c>
      <c r="J58" s="1"/>
      <c r="K58" s="44"/>
      <c r="L58" s="56">
        <f>IFERROR(_xlfn.XLOOKUP(TRIM(J58),'17.05.26 Boys'!$AE$4:$AE$44,'17.05.26 Boys'!$AF$4:$AF$44,0),0)</f>
        <v>0</v>
      </c>
      <c r="M58" s="56">
        <f>IFERROR(_xlfn.XLOOKUP(TRIM(J58),'14.06.26 Boys'!$AE$4:$AE$44,'14.06.26 Boys'!$AF$4:$AF$44,0),0)</f>
        <v>0</v>
      </c>
      <c r="N58" s="56">
        <f>IFERROR(_xlfn.XLOOKUP(TRIM(J58),'13.09.26 Boys'!$AE$4:$AE$44,'13.09.26 Boys'!$AF$4:$AF$44,0),0)</f>
        <v>0</v>
      </c>
      <c r="O58" s="18">
        <f t="shared" si="9"/>
        <v>0</v>
      </c>
    </row>
    <row r="59" spans="1:15" x14ac:dyDescent="0.35">
      <c r="I59" s="7">
        <f t="shared" si="8"/>
        <v>40</v>
      </c>
      <c r="J59" s="51"/>
      <c r="K59" s="40"/>
      <c r="L59" s="56">
        <f>IFERROR(_xlfn.XLOOKUP(TRIM(J59),'17.05.26 Boys'!$AE$4:$AE$44,'17.05.26 Boys'!$AF$4:$AF$44,0),0)</f>
        <v>0</v>
      </c>
      <c r="M59" s="56">
        <f>IFERROR(_xlfn.XLOOKUP(TRIM(J59),'14.06.26 Boys'!$AE$4:$AE$44,'14.06.26 Boys'!$AF$4:$AF$44,0),0)</f>
        <v>0</v>
      </c>
      <c r="N59" s="56">
        <f>IFERROR(_xlfn.XLOOKUP(TRIM(J59),'13.09.26 Boys'!$AE$4:$AE$44,'13.09.26 Boys'!$AF$4:$AF$44,0),0)</f>
        <v>0</v>
      </c>
      <c r="O59" s="18">
        <f t="shared" si="9"/>
        <v>0</v>
      </c>
    </row>
    <row r="60" spans="1:15" x14ac:dyDescent="0.35">
      <c r="I60" s="7">
        <f t="shared" si="8"/>
        <v>40</v>
      </c>
      <c r="J60" s="41"/>
      <c r="K60" s="44"/>
      <c r="L60" s="56">
        <f>IFERROR(_xlfn.XLOOKUP(TRIM(J60),'17.05.26 Boys'!$AE$4:$AE$44,'17.05.26 Boys'!$AF$4:$AF$44,0),0)</f>
        <v>0</v>
      </c>
      <c r="M60" s="56">
        <f>IFERROR(_xlfn.XLOOKUP(TRIM(J60),'14.06.26 Boys'!$AE$4:$AE$44,'14.06.26 Boys'!$AF$4:$AF$44,0),0)</f>
        <v>0</v>
      </c>
      <c r="N60" s="56">
        <f>IFERROR(_xlfn.XLOOKUP(TRIM(J60),'13.09.26 Boys'!$AE$4:$AE$44,'13.09.26 Boys'!$AF$4:$AF$44,0),0)</f>
        <v>0</v>
      </c>
      <c r="O60" s="18">
        <f t="shared" si="9"/>
        <v>0</v>
      </c>
    </row>
    <row r="61" spans="1:15" x14ac:dyDescent="0.35">
      <c r="I61" s="7">
        <f t="shared" si="8"/>
        <v>40</v>
      </c>
      <c r="J61" s="41"/>
      <c r="K61" s="44"/>
      <c r="L61" s="56">
        <f>IFERROR(_xlfn.XLOOKUP(TRIM(J61),'17.05.26 Boys'!$AE$4:$AE$44,'17.05.26 Boys'!$AF$4:$AF$44,0),0)</f>
        <v>0</v>
      </c>
      <c r="M61" s="56">
        <f>IFERROR(_xlfn.XLOOKUP(TRIM(J61),'14.06.26 Boys'!$AE$4:$AE$44,'14.06.26 Boys'!$AF$4:$AF$44,0),0)</f>
        <v>0</v>
      </c>
      <c r="N61" s="56">
        <f>IFERROR(_xlfn.XLOOKUP(TRIM(J61),'13.09.26 Boys'!$AE$4:$AE$44,'13.09.26 Boys'!$AF$4:$AF$44,0),0)</f>
        <v>0</v>
      </c>
      <c r="O61" s="18">
        <f t="shared" si="9"/>
        <v>0</v>
      </c>
    </row>
    <row r="62" spans="1:15" x14ac:dyDescent="0.35">
      <c r="I62" s="7">
        <f t="shared" si="8"/>
        <v>40</v>
      </c>
      <c r="J62" s="42"/>
      <c r="K62" s="44"/>
      <c r="L62" s="56">
        <f>IFERROR(_xlfn.XLOOKUP(TRIM(J62),'17.05.26 Boys'!$AE$4:$AE$44,'17.05.26 Boys'!$AF$4:$AF$44,0),0)</f>
        <v>0</v>
      </c>
      <c r="M62" s="56">
        <f>IFERROR(_xlfn.XLOOKUP(TRIM(J62),'14.06.26 Boys'!$AE$4:$AE$44,'14.06.26 Boys'!$AF$4:$AF$44,0),0)</f>
        <v>0</v>
      </c>
      <c r="N62" s="56">
        <f>IFERROR(_xlfn.XLOOKUP(TRIM(J62),'13.09.26 Boys'!$AE$4:$AE$44,'13.09.26 Boys'!$AF$4:$AF$44,0),0)</f>
        <v>0</v>
      </c>
      <c r="O62" s="18">
        <f t="shared" si="9"/>
        <v>0</v>
      </c>
    </row>
    <row r="63" spans="1:15" x14ac:dyDescent="0.35">
      <c r="I63" s="7">
        <f t="shared" si="8"/>
        <v>40</v>
      </c>
      <c r="J63" s="34"/>
      <c r="K63" s="44"/>
      <c r="L63" s="56">
        <f>IFERROR(_xlfn.XLOOKUP(TRIM(J63),'17.05.26 Boys'!$AE$4:$AE$44,'17.05.26 Boys'!$AF$4:$AF$44,0),0)</f>
        <v>0</v>
      </c>
      <c r="M63" s="56">
        <f>IFERROR(_xlfn.XLOOKUP(TRIM(J63),'14.06.26 Boys'!$AE$4:$AE$44,'14.06.26 Boys'!$AF$4:$AF$44,0),0)</f>
        <v>0</v>
      </c>
      <c r="N63" s="56">
        <f>IFERROR(_xlfn.XLOOKUP(TRIM(J63),'13.09.26 Boys'!$AE$4:$AE$44,'13.09.26 Boys'!$AF$4:$AF$44,0),0)</f>
        <v>0</v>
      </c>
      <c r="O63" s="18">
        <f t="shared" si="9"/>
        <v>0</v>
      </c>
    </row>
    <row r="64" spans="1:15" x14ac:dyDescent="0.35">
      <c r="I64" s="7">
        <f t="shared" si="8"/>
        <v>40</v>
      </c>
      <c r="J64" s="36"/>
      <c r="K64" s="44"/>
      <c r="L64" s="56">
        <f>IFERROR(_xlfn.XLOOKUP(TRIM(J64),'17.05.26 Boys'!$AE$4:$AE$44,'17.05.26 Boys'!$AF$4:$AF$44,0),0)</f>
        <v>0</v>
      </c>
      <c r="M64" s="56">
        <f>IFERROR(_xlfn.XLOOKUP(TRIM(J64),'14.06.26 Boys'!$AE$4:$AE$44,'14.06.26 Boys'!$AF$4:$AF$44,0),0)</f>
        <v>0</v>
      </c>
      <c r="N64" s="56">
        <f>IFERROR(_xlfn.XLOOKUP(TRIM(J64),'13.09.26 Boys'!$AE$4:$AE$44,'13.09.26 Boys'!$AF$4:$AF$44,0),0)</f>
        <v>0</v>
      </c>
      <c r="O64" s="18">
        <f t="shared" si="9"/>
        <v>0</v>
      </c>
    </row>
    <row r="65" spans="9:15" x14ac:dyDescent="0.35">
      <c r="I65" s="7">
        <f t="shared" si="8"/>
        <v>40</v>
      </c>
      <c r="J65" s="46"/>
      <c r="K65" s="46"/>
      <c r="L65" s="56">
        <f>IFERROR(_xlfn.XLOOKUP(TRIM(J65),'17.05.26 Boys'!$AE$4:$AE$44,'17.05.26 Boys'!$AF$4:$AF$44,0),0)</f>
        <v>0</v>
      </c>
      <c r="M65" s="56">
        <f>IFERROR(_xlfn.XLOOKUP(TRIM(J65),'14.06.26 Boys'!$AE$4:$AE$44,'14.06.26 Boys'!$AF$4:$AF$44,0),0)</f>
        <v>0</v>
      </c>
      <c r="N65" s="56">
        <f>IFERROR(_xlfn.XLOOKUP(TRIM(J65),'13.09.26 Boys'!$AE$4:$AE$44,'13.09.26 Boys'!$AF$4:$AF$44,0),0)</f>
        <v>0</v>
      </c>
      <c r="O65" s="18">
        <f t="shared" si="9"/>
        <v>0</v>
      </c>
    </row>
    <row r="66" spans="9:15" x14ac:dyDescent="0.35">
      <c r="I66" s="7">
        <f t="shared" si="8"/>
        <v>40</v>
      </c>
      <c r="J66" s="47"/>
      <c r="K66" s="49"/>
      <c r="L66" s="56">
        <f>IFERROR(_xlfn.XLOOKUP(TRIM(J66),'17.05.26 Boys'!$AE$4:$AE$44,'17.05.26 Boys'!$AF$4:$AF$44,0),0)</f>
        <v>0</v>
      </c>
      <c r="M66" s="56">
        <f>IFERROR(_xlfn.XLOOKUP(TRIM(J66),'14.06.26 Boys'!$AE$4:$AE$44,'14.06.26 Boys'!$AF$4:$AF$44,0),0)</f>
        <v>0</v>
      </c>
      <c r="N66" s="56">
        <f>IFERROR(_xlfn.XLOOKUP(TRIM(J66),'13.09.26 Boys'!$AE$4:$AE$44,'13.09.26 Boys'!$AF$4:$AF$44,0),0)</f>
        <v>0</v>
      </c>
      <c r="O66" s="18">
        <f t="shared" si="9"/>
        <v>0</v>
      </c>
    </row>
    <row r="67" spans="9:15" x14ac:dyDescent="0.35">
      <c r="I67" s="7">
        <f t="shared" si="8"/>
        <v>40</v>
      </c>
      <c r="J67" s="46"/>
      <c r="K67" s="46"/>
      <c r="L67" s="56">
        <f>IFERROR(_xlfn.XLOOKUP(TRIM(J67),'17.05.26 Boys'!$AE$4:$AE$44,'17.05.26 Boys'!$AF$4:$AF$44,0),0)</f>
        <v>0</v>
      </c>
      <c r="M67" s="56">
        <f>IFERROR(_xlfn.XLOOKUP(TRIM(J67),'14.06.26 Boys'!$AE$4:$AE$44,'14.06.26 Boys'!$AF$4:$AF$44,0),0)</f>
        <v>0</v>
      </c>
      <c r="N67" s="56">
        <f>IFERROR(_xlfn.XLOOKUP(TRIM(J67),'13.09.26 Boys'!$AE$4:$AE$44,'13.09.26 Boys'!$AF$4:$AF$44,0),0)</f>
        <v>0</v>
      </c>
      <c r="O67" s="18">
        <f t="shared" si="9"/>
        <v>0</v>
      </c>
    </row>
    <row r="68" spans="9:15" x14ac:dyDescent="0.35">
      <c r="I68" s="7">
        <f t="shared" si="8"/>
        <v>40</v>
      </c>
      <c r="J68" s="48"/>
      <c r="K68" s="49"/>
      <c r="L68" s="56">
        <f>IFERROR(_xlfn.XLOOKUP(TRIM(J68),'17.05.26 Boys'!$AE$4:$AE$44,'17.05.26 Boys'!$AF$4:$AF$44,0),0)</f>
        <v>0</v>
      </c>
      <c r="M68" s="56">
        <f>IFERROR(_xlfn.XLOOKUP(TRIM(J68),'14.06.26 Boys'!$AE$4:$AE$44,'14.06.26 Boys'!$AF$4:$AF$44,0),0)</f>
        <v>0</v>
      </c>
      <c r="N68" s="56">
        <f>IFERROR(_xlfn.XLOOKUP(TRIM(J68),'13.09.26 Boys'!$AE$4:$AE$44,'13.09.26 Boys'!$AF$4:$AF$44,0),0)</f>
        <v>0</v>
      </c>
      <c r="O68" s="18">
        <f t="shared" si="9"/>
        <v>0</v>
      </c>
    </row>
    <row r="69" spans="9:15" x14ac:dyDescent="0.35">
      <c r="I69" s="7">
        <f t="shared" si="8"/>
        <v>40</v>
      </c>
      <c r="J69" s="46"/>
      <c r="K69" s="49"/>
      <c r="L69" s="56">
        <f>IFERROR(_xlfn.XLOOKUP(TRIM(J69),'17.05.26 Boys'!$AE$4:$AE$44,'17.05.26 Boys'!$AF$4:$AF$44,0),0)</f>
        <v>0</v>
      </c>
      <c r="M69" s="56">
        <f>IFERROR(_xlfn.XLOOKUP(TRIM(J69),'14.06.26 Boys'!$AE$4:$AE$44,'14.06.26 Boys'!$AF$4:$AF$44,0),0)</f>
        <v>0</v>
      </c>
      <c r="N69" s="56">
        <f>IFERROR(_xlfn.XLOOKUP(TRIM(J69),'13.09.26 Boys'!$AE$4:$AE$44,'13.09.26 Boys'!$AF$4:$AF$44,0),0)</f>
        <v>0</v>
      </c>
      <c r="O69" s="18">
        <f t="shared" ref="O69:O73" si="10">SUM(L69:N69)</f>
        <v>0</v>
      </c>
    </row>
    <row r="70" spans="9:15" x14ac:dyDescent="0.35">
      <c r="I70" s="7">
        <f t="shared" si="8"/>
        <v>40</v>
      </c>
      <c r="J70" s="48"/>
      <c r="K70" s="49"/>
      <c r="L70" s="56">
        <f>IFERROR(_xlfn.XLOOKUP(TRIM(J70),'17.05.26 Boys'!$AE$4:$AE$44,'17.05.26 Boys'!$AF$4:$AF$44,0),0)</f>
        <v>0</v>
      </c>
      <c r="M70" s="56">
        <f>IFERROR(_xlfn.XLOOKUP(TRIM(J70),'14.06.26 Boys'!$AE$4:$AE$44,'14.06.26 Boys'!$AF$4:$AF$44,0),0)</f>
        <v>0</v>
      </c>
      <c r="N70" s="56">
        <f>IFERROR(_xlfn.XLOOKUP(TRIM(J70),'13.09.26 Boys'!$AE$4:$AE$44,'13.09.26 Boys'!$AF$4:$AF$44,0),0)</f>
        <v>0</v>
      </c>
      <c r="O70" s="18">
        <f t="shared" si="10"/>
        <v>0</v>
      </c>
    </row>
    <row r="71" spans="9:15" x14ac:dyDescent="0.35">
      <c r="I71" s="52">
        <f t="shared" si="8"/>
        <v>40</v>
      </c>
      <c r="J71" s="53"/>
      <c r="K71" s="54"/>
      <c r="L71" s="57">
        <f>IFERROR(_xlfn.XLOOKUP(TRIM(J71),'17.05.26 Boys'!$AE$4:$AE$44,'17.05.26 Boys'!$AF$4:$AF$44,0),0)</f>
        <v>0</v>
      </c>
      <c r="M71" s="56">
        <f>IFERROR(_xlfn.XLOOKUP(TRIM(J71),'14.06.26 Boys'!$AE$4:$AE$44,'14.06.26 Boys'!$AF$4:$AF$44,0),0)</f>
        <v>0</v>
      </c>
      <c r="N71" s="56">
        <f>IFERROR(_xlfn.XLOOKUP(TRIM(J71),'13.09.26 Boys'!$AE$4:$AE$44,'13.09.26 Boys'!$AF$4:$AF$44,0),0)</f>
        <v>0</v>
      </c>
      <c r="O71" s="28">
        <f t="shared" si="10"/>
        <v>0</v>
      </c>
    </row>
    <row r="72" spans="9:15" x14ac:dyDescent="0.35">
      <c r="I72" s="7">
        <f t="shared" si="8"/>
        <v>40</v>
      </c>
      <c r="J72" s="35"/>
      <c r="K72" s="7"/>
      <c r="L72" s="56">
        <f>IFERROR(_xlfn.XLOOKUP(TRIM(J72),'17.05.26 Boys'!$AE$4:$AE$44,'17.05.26 Boys'!$AF$4:$AF$44,0),0)</f>
        <v>0</v>
      </c>
      <c r="M72" s="56">
        <f>IFERROR(_xlfn.XLOOKUP(TRIM(J72),'14.06.26 Boys'!$AE$4:$AE$44,'14.06.26 Boys'!$AF$4:$AF$44,0),0)</f>
        <v>0</v>
      </c>
      <c r="N72" s="56">
        <f>IFERROR(_xlfn.XLOOKUP(TRIM(J72),'13.09.26 Boys'!$AE$4:$AE$44,'13.09.26 Boys'!$AF$4:$AF$44,0),0)</f>
        <v>0</v>
      </c>
      <c r="O72" s="18">
        <f t="shared" si="10"/>
        <v>0</v>
      </c>
    </row>
    <row r="73" spans="9:15" x14ac:dyDescent="0.35">
      <c r="I73" s="7">
        <f t="shared" si="8"/>
        <v>40</v>
      </c>
      <c r="J73" s="1"/>
      <c r="K73" s="7"/>
      <c r="L73" s="56">
        <f>IFERROR(_xlfn.XLOOKUP(TRIM(J73),'17.05.26 Boys'!$AE$4:$AE$44,'17.05.26 Boys'!$AF$4:$AF$44,0),0)</f>
        <v>0</v>
      </c>
      <c r="M73" s="56">
        <f>IFERROR(_xlfn.XLOOKUP(TRIM(J73),'14.06.26 Boys'!$AE$4:$AE$44,'14.06.26 Boys'!$AF$4:$AF$44,0),0)</f>
        <v>0</v>
      </c>
      <c r="N73" s="56">
        <f>IFERROR(_xlfn.XLOOKUP(TRIM(J73),'13.09.26 Boys'!$AE$4:$AE$44,'13.09.26 Boys'!$AF$4:$AF$44,0),0)</f>
        <v>0</v>
      </c>
      <c r="O73" s="18">
        <f t="shared" si="10"/>
        <v>0</v>
      </c>
    </row>
    <row r="74" spans="9:15" x14ac:dyDescent="0.35">
      <c r="J74" s="51"/>
    </row>
  </sheetData>
  <sortState xmlns:xlrd2="http://schemas.microsoft.com/office/spreadsheetml/2017/richdata2" ref="A5:G43">
    <sortCondition ref="A5:A43"/>
  </sortState>
  <conditionalFormatting sqref="D5:F57">
    <cfRule type="top10" dxfId="32" priority="1" rank="1"/>
    <cfRule type="cellIs" dxfId="31" priority="2" operator="equal">
      <formula>0</formula>
    </cfRule>
  </conditionalFormatting>
  <conditionalFormatting sqref="D4:G4 I4:N4 G5:G48 I5:I73">
    <cfRule type="cellIs" dxfId="30" priority="19" operator="equal">
      <formula>0</formula>
    </cfRule>
  </conditionalFormatting>
  <conditionalFormatting sqref="L5:N74">
    <cfRule type="top10" dxfId="29" priority="42" rank="1"/>
    <cfRule type="cellIs" dxfId="28" priority="43" operator="equal">
      <formula>0</formula>
    </cfRule>
  </conditionalFormatting>
  <conditionalFormatting sqref="O4:O62 J58:J59">
    <cfRule type="cellIs" dxfId="27" priority="17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EF4B5-0B6E-49D5-BFB6-9DF8F76FCCE7}">
  <dimension ref="A1:J34"/>
  <sheetViews>
    <sheetView tabSelected="1" topLeftCell="A7" workbookViewId="0">
      <selection activeCell="O33" sqref="O33"/>
    </sheetView>
  </sheetViews>
  <sheetFormatPr defaultRowHeight="14.5" x14ac:dyDescent="0.35"/>
  <cols>
    <col min="1" max="1" width="6.08984375" customWidth="1"/>
    <col min="2" max="2" width="24.453125" customWidth="1"/>
    <col min="3" max="3" width="7.1796875" customWidth="1"/>
    <col min="4" max="4" width="8.7265625" style="2"/>
    <col min="5" max="5" width="7.81640625" customWidth="1"/>
    <col min="6" max="6" width="8.453125" customWidth="1"/>
    <col min="7" max="7" width="8.08984375" customWidth="1"/>
  </cols>
  <sheetData>
    <row r="1" spans="1:10" ht="18.5" x14ac:dyDescent="0.45">
      <c r="A1" s="6" t="s">
        <v>179</v>
      </c>
      <c r="B1" s="6"/>
      <c r="C1" s="6"/>
    </row>
    <row r="5" spans="1:10" x14ac:dyDescent="0.35">
      <c r="A5" t="s">
        <v>30</v>
      </c>
    </row>
    <row r="6" spans="1:10" x14ac:dyDescent="0.35">
      <c r="A6" t="s">
        <v>180</v>
      </c>
    </row>
    <row r="8" spans="1:10" x14ac:dyDescent="0.35">
      <c r="C8" s="77" t="s">
        <v>132</v>
      </c>
      <c r="D8" s="77"/>
      <c r="E8" s="77" t="s">
        <v>176</v>
      </c>
      <c r="F8" s="77"/>
      <c r="G8" s="77" t="s">
        <v>177</v>
      </c>
      <c r="H8" s="77"/>
      <c r="I8" s="77" t="s">
        <v>28</v>
      </c>
      <c r="J8" s="77"/>
    </row>
    <row r="9" spans="1:10" ht="29" x14ac:dyDescent="0.35">
      <c r="A9" s="3" t="s">
        <v>26</v>
      </c>
      <c r="B9" s="1" t="s">
        <v>25</v>
      </c>
      <c r="C9" s="12" t="s">
        <v>27</v>
      </c>
      <c r="D9" s="12" t="s">
        <v>29</v>
      </c>
      <c r="E9" s="12" t="s">
        <v>27</v>
      </c>
      <c r="F9" s="12" t="s">
        <v>29</v>
      </c>
      <c r="G9" s="12" t="s">
        <v>27</v>
      </c>
      <c r="H9" s="12" t="s">
        <v>29</v>
      </c>
      <c r="I9" s="12" t="s">
        <v>27</v>
      </c>
      <c r="J9" s="55" t="s">
        <v>29</v>
      </c>
    </row>
    <row r="10" spans="1:10" x14ac:dyDescent="0.35">
      <c r="A10" s="16">
        <f t="shared" ref="A10:A19" si="0">_xlfn.RANK.EQ(J10,J$10:J$19,0)</f>
        <v>1</v>
      </c>
      <c r="B10" t="s">
        <v>186</v>
      </c>
      <c r="C10">
        <v>913</v>
      </c>
      <c r="D10" s="16">
        <v>10</v>
      </c>
      <c r="E10" s="15"/>
      <c r="F10" s="16"/>
      <c r="H10" s="15"/>
      <c r="I10" s="15">
        <f>C10+E10+G10</f>
        <v>913</v>
      </c>
      <c r="J10" s="15">
        <f>D10+F10+H10</f>
        <v>10</v>
      </c>
    </row>
    <row r="11" spans="1:10" x14ac:dyDescent="0.35">
      <c r="A11" s="16">
        <f t="shared" si="0"/>
        <v>2</v>
      </c>
      <c r="B11" t="s">
        <v>319</v>
      </c>
      <c r="C11">
        <v>840</v>
      </c>
      <c r="D11" s="16">
        <v>9</v>
      </c>
      <c r="E11" s="15"/>
      <c r="F11" s="16"/>
      <c r="H11" s="15"/>
      <c r="I11" s="15">
        <f t="shared" ref="I11:I19" si="1">C11+E11+G11</f>
        <v>840</v>
      </c>
      <c r="J11" s="15">
        <f t="shared" ref="J11:J19" si="2">D11+F11+H11</f>
        <v>9</v>
      </c>
    </row>
    <row r="12" spans="1:10" x14ac:dyDescent="0.35">
      <c r="A12" s="16">
        <f t="shared" si="0"/>
        <v>3</v>
      </c>
      <c r="B12" t="s">
        <v>324</v>
      </c>
      <c r="C12">
        <v>825</v>
      </c>
      <c r="D12" s="16">
        <v>8</v>
      </c>
      <c r="E12" s="15"/>
      <c r="F12" s="16"/>
      <c r="H12" s="15"/>
      <c r="I12" s="15">
        <f t="shared" si="1"/>
        <v>825</v>
      </c>
      <c r="J12" s="15">
        <f t="shared" si="2"/>
        <v>8</v>
      </c>
    </row>
    <row r="13" spans="1:10" x14ac:dyDescent="0.35">
      <c r="A13" s="16">
        <f t="shared" si="0"/>
        <v>4</v>
      </c>
      <c r="B13" t="s">
        <v>239</v>
      </c>
      <c r="C13">
        <v>800</v>
      </c>
      <c r="D13" s="16">
        <v>7</v>
      </c>
      <c r="E13" s="15"/>
      <c r="F13" s="16"/>
      <c r="H13" s="15"/>
      <c r="I13" s="15">
        <f t="shared" si="1"/>
        <v>800</v>
      </c>
      <c r="J13" s="15">
        <f t="shared" si="2"/>
        <v>7</v>
      </c>
    </row>
    <row r="14" spans="1:10" x14ac:dyDescent="0.35">
      <c r="A14" s="16">
        <f t="shared" si="0"/>
        <v>5</v>
      </c>
      <c r="B14" t="s">
        <v>320</v>
      </c>
      <c r="C14">
        <v>747</v>
      </c>
      <c r="D14" s="16">
        <v>6</v>
      </c>
      <c r="E14" s="15"/>
      <c r="F14" s="16"/>
      <c r="H14" s="15"/>
      <c r="I14" s="15">
        <f t="shared" si="1"/>
        <v>747</v>
      </c>
      <c r="J14" s="15">
        <f t="shared" si="2"/>
        <v>6</v>
      </c>
    </row>
    <row r="15" spans="1:10" x14ac:dyDescent="0.35">
      <c r="A15" s="16">
        <f t="shared" si="0"/>
        <v>6</v>
      </c>
      <c r="B15" t="s">
        <v>244</v>
      </c>
      <c r="C15">
        <v>736</v>
      </c>
      <c r="D15" s="16">
        <v>5</v>
      </c>
      <c r="E15" s="15"/>
      <c r="F15" s="16"/>
      <c r="G15" s="15"/>
      <c r="H15" s="15"/>
      <c r="I15" s="15">
        <f t="shared" si="1"/>
        <v>736</v>
      </c>
      <c r="J15" s="15">
        <f t="shared" si="2"/>
        <v>5</v>
      </c>
    </row>
    <row r="16" spans="1:10" x14ac:dyDescent="0.35">
      <c r="A16" s="16">
        <f t="shared" si="0"/>
        <v>7</v>
      </c>
      <c r="B16" t="s">
        <v>256</v>
      </c>
      <c r="C16">
        <v>721</v>
      </c>
      <c r="D16" s="16">
        <v>4</v>
      </c>
      <c r="E16" s="15"/>
      <c r="F16" s="16"/>
      <c r="G16" s="1"/>
      <c r="H16" s="15"/>
      <c r="I16" s="15">
        <f t="shared" si="1"/>
        <v>721</v>
      </c>
      <c r="J16" s="15">
        <f t="shared" si="2"/>
        <v>4</v>
      </c>
    </row>
    <row r="17" spans="1:10" x14ac:dyDescent="0.35">
      <c r="A17" s="16">
        <f t="shared" si="0"/>
        <v>8</v>
      </c>
      <c r="B17" t="s">
        <v>266</v>
      </c>
      <c r="C17">
        <v>693</v>
      </c>
      <c r="D17" s="16">
        <v>3</v>
      </c>
      <c r="E17" s="15"/>
      <c r="F17" s="16"/>
      <c r="G17" s="45"/>
      <c r="H17" s="45"/>
      <c r="I17" s="15">
        <f t="shared" si="1"/>
        <v>693</v>
      </c>
      <c r="J17" s="15">
        <f t="shared" si="2"/>
        <v>3</v>
      </c>
    </row>
    <row r="18" spans="1:10" x14ac:dyDescent="0.35">
      <c r="A18" s="16">
        <f t="shared" si="0"/>
        <v>9</v>
      </c>
      <c r="B18" t="s">
        <v>322</v>
      </c>
      <c r="C18">
        <v>584</v>
      </c>
      <c r="D18" s="16">
        <v>2</v>
      </c>
      <c r="E18" s="45"/>
      <c r="F18" s="21"/>
      <c r="G18" s="11"/>
      <c r="H18" s="15"/>
      <c r="I18" s="15">
        <f t="shared" si="1"/>
        <v>584</v>
      </c>
      <c r="J18" s="15">
        <f t="shared" si="2"/>
        <v>2</v>
      </c>
    </row>
    <row r="19" spans="1:10" x14ac:dyDescent="0.35">
      <c r="A19" s="16">
        <f t="shared" si="0"/>
        <v>10</v>
      </c>
      <c r="B19" t="s">
        <v>325</v>
      </c>
      <c r="C19">
        <v>505</v>
      </c>
      <c r="D19" s="16">
        <v>1</v>
      </c>
      <c r="E19" s="45"/>
      <c r="F19" s="21"/>
      <c r="G19" s="45"/>
      <c r="H19" s="45"/>
      <c r="I19" s="15">
        <f t="shared" si="1"/>
        <v>505</v>
      </c>
      <c r="J19" s="15">
        <f t="shared" si="2"/>
        <v>1</v>
      </c>
    </row>
    <row r="20" spans="1:10" x14ac:dyDescent="0.35">
      <c r="A20" s="24"/>
      <c r="B20" s="11"/>
      <c r="C20" s="24"/>
      <c r="D20" s="24"/>
      <c r="E20" s="11"/>
      <c r="F20" s="11"/>
      <c r="G20" s="11"/>
      <c r="H20" s="11"/>
      <c r="I20" s="11"/>
      <c r="J20" s="11"/>
    </row>
    <row r="21" spans="1:10" x14ac:dyDescent="0.35">
      <c r="A21" s="24"/>
      <c r="B21" s="11"/>
      <c r="C21" s="24"/>
      <c r="D21" s="24"/>
      <c r="E21" s="11"/>
      <c r="F21" s="11"/>
      <c r="G21" s="11"/>
      <c r="H21" s="11"/>
      <c r="I21" s="11"/>
      <c r="J21" s="11"/>
    </row>
    <row r="23" spans="1:10" x14ac:dyDescent="0.35">
      <c r="C23" s="77" t="s">
        <v>132</v>
      </c>
      <c r="D23" s="77"/>
      <c r="E23" s="77" t="s">
        <v>176</v>
      </c>
      <c r="F23" s="77"/>
      <c r="G23" s="77" t="s">
        <v>177</v>
      </c>
      <c r="H23" s="77"/>
      <c r="I23" s="76" t="s">
        <v>28</v>
      </c>
      <c r="J23" s="76"/>
    </row>
    <row r="24" spans="1:10" ht="29" x14ac:dyDescent="0.35">
      <c r="A24" s="3" t="s">
        <v>26</v>
      </c>
      <c r="B24" s="1" t="s">
        <v>19</v>
      </c>
      <c r="C24" s="12" t="s">
        <v>27</v>
      </c>
      <c r="D24" s="12" t="s">
        <v>29</v>
      </c>
      <c r="E24" s="12" t="s">
        <v>27</v>
      </c>
      <c r="F24" s="12" t="s">
        <v>29</v>
      </c>
      <c r="G24" s="12" t="s">
        <v>27</v>
      </c>
      <c r="H24" s="12" t="s">
        <v>29</v>
      </c>
      <c r="I24" s="12" t="s">
        <v>27</v>
      </c>
      <c r="J24" s="55" t="s">
        <v>29</v>
      </c>
    </row>
    <row r="25" spans="1:10" x14ac:dyDescent="0.35">
      <c r="A25" s="16">
        <f t="shared" ref="A25:A31" si="3">_xlfn.RANK.EQ(J25,J$25:J$32,0)</f>
        <v>1</v>
      </c>
      <c r="B25" s="1" t="s">
        <v>323</v>
      </c>
      <c r="C25" s="1">
        <v>883</v>
      </c>
      <c r="D25" s="16">
        <v>7</v>
      </c>
      <c r="E25" s="1"/>
      <c r="F25" s="16"/>
      <c r="G25" s="1"/>
      <c r="H25" s="1"/>
      <c r="I25" s="15">
        <f>C25+E25+G25</f>
        <v>883</v>
      </c>
      <c r="J25" s="15">
        <f>D25+F25+H25</f>
        <v>7</v>
      </c>
    </row>
    <row r="26" spans="1:10" x14ac:dyDescent="0.35">
      <c r="A26" s="16">
        <f t="shared" si="3"/>
        <v>2</v>
      </c>
      <c r="B26" s="1" t="s">
        <v>57</v>
      </c>
      <c r="C26" s="1">
        <v>794</v>
      </c>
      <c r="D26" s="16">
        <v>6</v>
      </c>
      <c r="E26" s="1"/>
      <c r="F26" s="16"/>
      <c r="G26" s="15"/>
      <c r="H26" s="15"/>
      <c r="I26" s="15">
        <f t="shared" ref="I26:I31" si="4">C26+E26+G26</f>
        <v>794</v>
      </c>
      <c r="J26" s="15">
        <f t="shared" ref="J26:J31" si="5">D26+F26+H26</f>
        <v>6</v>
      </c>
    </row>
    <row r="27" spans="1:10" x14ac:dyDescent="0.35">
      <c r="A27" s="16">
        <f t="shared" si="3"/>
        <v>3</v>
      </c>
      <c r="B27" s="1" t="s">
        <v>260</v>
      </c>
      <c r="C27" s="1">
        <v>730</v>
      </c>
      <c r="D27" s="16">
        <v>5</v>
      </c>
      <c r="E27" s="1"/>
      <c r="F27" s="16"/>
      <c r="G27" s="15"/>
      <c r="H27" s="15"/>
      <c r="I27" s="15">
        <f t="shared" si="4"/>
        <v>730</v>
      </c>
      <c r="J27" s="15">
        <f t="shared" si="5"/>
        <v>5</v>
      </c>
    </row>
    <row r="28" spans="1:10" x14ac:dyDescent="0.35">
      <c r="A28" s="16">
        <f t="shared" si="3"/>
        <v>4</v>
      </c>
      <c r="B28" s="1" t="s">
        <v>130</v>
      </c>
      <c r="C28" s="1">
        <v>682</v>
      </c>
      <c r="D28" s="16">
        <v>4</v>
      </c>
      <c r="E28" s="1"/>
      <c r="F28" s="16"/>
      <c r="G28" s="15"/>
      <c r="H28" s="15"/>
      <c r="I28" s="15">
        <f t="shared" si="4"/>
        <v>682</v>
      </c>
      <c r="J28" s="15">
        <f t="shared" si="5"/>
        <v>4</v>
      </c>
    </row>
    <row r="29" spans="1:10" x14ac:dyDescent="0.35">
      <c r="A29" s="16">
        <f t="shared" si="3"/>
        <v>5</v>
      </c>
      <c r="B29" s="1" t="s">
        <v>321</v>
      </c>
      <c r="C29" s="1">
        <v>638</v>
      </c>
      <c r="D29" s="16">
        <v>3</v>
      </c>
      <c r="E29" s="1"/>
      <c r="F29" s="16"/>
      <c r="G29" s="15"/>
      <c r="H29" s="15"/>
      <c r="I29" s="15">
        <f t="shared" si="4"/>
        <v>638</v>
      </c>
      <c r="J29" s="15">
        <f t="shared" si="5"/>
        <v>3</v>
      </c>
    </row>
    <row r="30" spans="1:10" x14ac:dyDescent="0.35">
      <c r="A30" s="16">
        <f t="shared" si="3"/>
        <v>6</v>
      </c>
      <c r="B30" s="1" t="s">
        <v>268</v>
      </c>
      <c r="C30" s="1">
        <v>632</v>
      </c>
      <c r="D30" s="16">
        <v>2</v>
      </c>
      <c r="E30" s="1"/>
      <c r="F30" s="16"/>
      <c r="G30" s="15"/>
      <c r="H30" s="15"/>
      <c r="I30" s="15">
        <f t="shared" si="4"/>
        <v>632</v>
      </c>
      <c r="J30" s="15">
        <f t="shared" si="5"/>
        <v>2</v>
      </c>
    </row>
    <row r="31" spans="1:10" x14ac:dyDescent="0.35">
      <c r="A31" s="16">
        <f t="shared" si="3"/>
        <v>7</v>
      </c>
      <c r="B31" s="1" t="s">
        <v>131</v>
      </c>
      <c r="C31" s="1">
        <v>564</v>
      </c>
      <c r="D31" s="16">
        <v>1</v>
      </c>
      <c r="E31" s="1"/>
      <c r="F31" s="16"/>
      <c r="G31" s="15"/>
      <c r="H31" s="15"/>
      <c r="I31" s="15">
        <f t="shared" si="4"/>
        <v>564</v>
      </c>
      <c r="J31" s="15">
        <f t="shared" si="5"/>
        <v>1</v>
      </c>
    </row>
    <row r="32" spans="1:10" x14ac:dyDescent="0.35">
      <c r="A32" s="16"/>
      <c r="B32" s="1"/>
      <c r="C32" s="1"/>
      <c r="D32" s="16"/>
      <c r="E32" s="45"/>
      <c r="F32" s="21"/>
      <c r="G32" s="45"/>
      <c r="H32" s="45"/>
      <c r="I32" s="15"/>
      <c r="J32" s="15"/>
    </row>
    <row r="33" spans="9:10" x14ac:dyDescent="0.35">
      <c r="I33" s="15"/>
      <c r="J33" s="15"/>
    </row>
    <row r="34" spans="9:10" x14ac:dyDescent="0.35">
      <c r="I34" s="15"/>
      <c r="J34" s="15"/>
    </row>
  </sheetData>
  <sortState xmlns:xlrd2="http://schemas.microsoft.com/office/spreadsheetml/2017/richdata2" ref="R13:T22">
    <sortCondition descending="1" ref="T13:T22"/>
  </sortState>
  <mergeCells count="8">
    <mergeCell ref="I23:J23"/>
    <mergeCell ref="I8:J8"/>
    <mergeCell ref="C23:D23"/>
    <mergeCell ref="E23:F23"/>
    <mergeCell ref="G23:H23"/>
    <mergeCell ref="C8:D8"/>
    <mergeCell ref="E8:F8"/>
    <mergeCell ref="G8:H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D1815-6BF8-4887-B5D0-746215D3B534}">
  <sheetPr>
    <tabColor theme="4"/>
  </sheetPr>
  <dimension ref="A1:AH50"/>
  <sheetViews>
    <sheetView topLeftCell="R1" workbookViewId="0">
      <selection activeCell="AC3" sqref="AC3:AG50"/>
    </sheetView>
  </sheetViews>
  <sheetFormatPr defaultRowHeight="14.5" x14ac:dyDescent="0.3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20" max="20" width="14" bestFit="1" customWidth="1"/>
    <col min="22" max="22" width="8.7265625" style="13"/>
    <col min="23" max="23" width="8.7265625" style="2"/>
    <col min="25" max="25" width="23.1796875" bestFit="1" customWidth="1"/>
    <col min="27" max="27" width="14" bestFit="1" customWidth="1"/>
    <col min="29" max="29" width="8.7265625" style="13"/>
    <col min="31" max="31" width="23.1796875" bestFit="1" customWidth="1"/>
    <col min="33" max="33" width="14" bestFit="1" customWidth="1"/>
    <col min="34" max="34" width="10.1796875" bestFit="1" customWidth="1"/>
  </cols>
  <sheetData>
    <row r="1" spans="1:34" s="6" customFormat="1" ht="18.5" x14ac:dyDescent="0.4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4" x14ac:dyDescent="0.35">
      <c r="A2" s="13" t="s">
        <v>60</v>
      </c>
      <c r="B2" s="2">
        <v>10.1</v>
      </c>
      <c r="E2" t="s">
        <v>59</v>
      </c>
      <c r="F2">
        <v>10.7</v>
      </c>
      <c r="H2" s="13" t="s">
        <v>60</v>
      </c>
      <c r="I2" s="2">
        <v>1.49</v>
      </c>
      <c r="L2" t="s">
        <v>59</v>
      </c>
      <c r="M2">
        <v>1.54</v>
      </c>
      <c r="O2" s="13" t="s">
        <v>60</v>
      </c>
      <c r="P2" s="2">
        <v>2.35</v>
      </c>
      <c r="S2" t="s">
        <v>59</v>
      </c>
      <c r="T2">
        <v>2.06</v>
      </c>
      <c r="V2" s="13" t="s">
        <v>55</v>
      </c>
      <c r="Z2" t="s">
        <v>59</v>
      </c>
      <c r="AA2">
        <v>35.869999999999997</v>
      </c>
      <c r="AC2" s="13" t="s">
        <v>61</v>
      </c>
      <c r="AD2">
        <v>275</v>
      </c>
      <c r="AF2" t="s">
        <v>62</v>
      </c>
      <c r="AG2" s="2">
        <v>242</v>
      </c>
    </row>
    <row r="3" spans="1:34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68" t="s">
        <v>184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68" t="s">
        <v>184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  <c r="AH3" s="69"/>
    </row>
    <row r="4" spans="1:34" x14ac:dyDescent="0.35">
      <c r="A4" s="7">
        <f t="shared" ref="A4:A50" si="0">_xlfn.RANK.EQ(C4,C$4:C$50,1)</f>
        <v>1</v>
      </c>
      <c r="B4" s="3" t="s">
        <v>314</v>
      </c>
      <c r="C4" s="25">
        <v>11.2</v>
      </c>
      <c r="D4" s="1" t="s">
        <v>187</v>
      </c>
      <c r="E4" s="1">
        <v>58</v>
      </c>
      <c r="F4" s="3" t="str" cm="1">
        <f t="array" ref="F4">_xlfn.LET(_xlpm.n,VALUE($B4),_xlfn.IFS(AND(_xlpm.n&gt;=0,_xlpm.n&lt;=99),"Yate",AND(_xlpm.n&gt;=200,_xlpm.n&lt;=299),"B&amp;W",AND(_xlpm.n&gt;=300,_xlpm.n&lt;=399),"Cheltenham",AND(_xlpm.n&gt;=500,_xlpm.n&lt;=599),"North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4" s="7">
        <f t="shared" ref="H4:H50" si="1">_xlfn.RANK.EQ(J4,J$4:J$50,1)</f>
        <v>1</v>
      </c>
      <c r="I4" s="3" t="s">
        <v>298</v>
      </c>
      <c r="J4" s="25">
        <v>1.52</v>
      </c>
      <c r="K4" s="1" t="s">
        <v>210</v>
      </c>
      <c r="L4" s="1">
        <v>78</v>
      </c>
      <c r="M4" s="3" t="str" cm="1">
        <f t="array" ref="M4">_xlfn.LET(_xlpm.n,VALUE($I4),_xlfn.IFS(AND(_xlpm.n&gt;=0,_xlpm.n&lt;=99),"Yate",AND(_xlpm.n&gt;=200,_xlpm.n&lt;=299),"B&amp;W",AND(_xlpm.n&gt;=300,_xlpm.n&lt;=399),"Cheltenham",AND(_xlpm.n&gt;=500,_xlpm.n&lt;=599),"North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" s="7">
        <f t="shared" ref="O4:O50" si="2">_xlfn.RANK.EQ(Q4,Q$4:Q$50,)</f>
        <v>1</v>
      </c>
      <c r="P4" s="3" t="s">
        <v>185</v>
      </c>
      <c r="Q4" s="25">
        <v>2.08</v>
      </c>
      <c r="R4" s="1" t="s">
        <v>128</v>
      </c>
      <c r="S4" s="1">
        <v>63</v>
      </c>
      <c r="T4" s="3" t="str" cm="1">
        <f t="array" ref="T4">_xlfn.LET(_xlpm.n,VALUE($P4),_xlfn.IFS(AND(_xlpm.n&gt;=0,_xlpm.n&lt;=99),"Yate",AND(_xlpm.n&gt;=200,_xlpm.n&lt;=299),"B&amp;W",AND(_xlpm.n&gt;=300,_xlpm.n&lt;=399),"Cheltenham",AND(_xlpm.n&gt;=500,_xlpm.n&lt;=599),"North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4" s="7">
        <f t="shared" ref="V4:V50" si="3">_xlfn.RANK.EQ(X4,X$4:X$50,)</f>
        <v>1</v>
      </c>
      <c r="W4" s="3" t="s">
        <v>302</v>
      </c>
      <c r="X4" s="25">
        <v>32.83</v>
      </c>
      <c r="Y4" s="1" t="s">
        <v>188</v>
      </c>
      <c r="Z4" s="1">
        <v>65</v>
      </c>
      <c r="AA4" s="3" t="str" cm="1">
        <f t="array" ref="AA4">_xlfn.LET(_xlpm.n,VALUE($W4),_xlfn.IFS(AND(_xlpm.n&gt;=0,_xlpm.n&lt;=99),"Yate",AND(_xlpm.n&gt;=200,_xlpm.n&lt;=299),"B&amp;W",AND(_xlpm.n&gt;=300,_xlpm.n&lt;=399),"Cheltenham",AND(_xlpm.n&gt;=500,_xlpm.n&lt;=599),"North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4" s="7">
        <f t="shared" ref="AC4:AC50" si="4">_xlfn.RANK.EQ(AF4,AF$4:AF$50)</f>
        <v>1</v>
      </c>
      <c r="AD4" s="3" t="s">
        <v>297</v>
      </c>
      <c r="AE4" s="1" t="s">
        <v>228</v>
      </c>
      <c r="AF4" s="1">
        <f t="shared" ref="AF4:AF50" si="5">SUMIF($B:$B,AD4,$E:$E)+SUMIF($I:$I,AD4,$L:$L)+SUMIF($P:$P,AD4,$S:$S)+SUMIF($W:$W,AD4,$Z:$Z)</f>
        <v>240</v>
      </c>
      <c r="AG4" s="3" t="str" cm="1">
        <f t="array" ref="AG4">_xlfn.LET(_xlpm.n,VALUE($AD4),_xlfn.IFS(AND(_xlpm.n&gt;=0,_xlpm.n&lt;=99),"Yate",AND(_xlpm.n&gt;=200,_xlpm.n&lt;=299),"B&amp;W",AND(_xlpm.n&gt;=300,_xlpm.n&lt;=399),"Cheltenham",AND(_xlpm.n&gt;=500,_xlpm.n&lt;=599),"North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4" s="2"/>
    </row>
    <row r="5" spans="1:34" x14ac:dyDescent="0.35">
      <c r="A5" s="7">
        <f t="shared" si="0"/>
        <v>2</v>
      </c>
      <c r="B5" s="3" t="s">
        <v>194</v>
      </c>
      <c r="C5" s="25">
        <v>11.3</v>
      </c>
      <c r="D5" s="1" t="s">
        <v>195</v>
      </c>
      <c r="E5" s="1">
        <v>57</v>
      </c>
      <c r="F5" s="3" t="str" cm="1">
        <f t="array" ref="F5">_xlfn.LET(_xlpm.n,VALUE($B5),_xlfn.IFS(AND(_xlpm.n&gt;=0,_xlpm.n&lt;=99),"Yate",AND(_xlpm.n&gt;=200,_xlpm.n&lt;=299),"B&amp;W",AND(_xlpm.n&gt;=300,_xlpm.n&lt;=399),"Cheltenham",AND(_xlpm.n&gt;=500,_xlpm.n&lt;=599),"North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5" s="7">
        <f t="shared" si="1"/>
        <v>2</v>
      </c>
      <c r="I5" s="3" t="s">
        <v>297</v>
      </c>
      <c r="J5" s="25">
        <v>1.53</v>
      </c>
      <c r="K5" s="1" t="s">
        <v>228</v>
      </c>
      <c r="L5" s="1">
        <v>77</v>
      </c>
      <c r="M5" s="3" t="str" cm="1">
        <f t="array" ref="M5">_xlfn.LET(_xlpm.n,VALUE($I5),_xlfn.IFS(AND(_xlpm.n&gt;=0,_xlpm.n&lt;=99),"Yate",AND(_xlpm.n&gt;=200,_xlpm.n&lt;=299),"B&amp;W",AND(_xlpm.n&gt;=300,_xlpm.n&lt;=399),"Cheltenham",AND(_xlpm.n&gt;=500,_xlpm.n&lt;=599),"North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5" s="7">
        <f t="shared" si="2"/>
        <v>2</v>
      </c>
      <c r="P5" s="3" t="s">
        <v>311</v>
      </c>
      <c r="Q5" s="1">
        <v>1.92</v>
      </c>
      <c r="R5" s="1" t="s">
        <v>171</v>
      </c>
      <c r="S5" s="1">
        <v>55</v>
      </c>
      <c r="T5" s="3" t="str" cm="1">
        <f t="array" ref="T5">_xlfn.LET(_xlpm.n,VALUE($P5),_xlfn.IFS(AND(_xlpm.n&gt;=0,_xlpm.n&lt;=99),"Yate",AND(_xlpm.n&gt;=200,_xlpm.n&lt;=299),"B&amp;W",AND(_xlpm.n&gt;=300,_xlpm.n&lt;=399),"Cheltenham",AND(_xlpm.n&gt;=500,_xlpm.n&lt;=599),"North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5" s="7">
        <f t="shared" si="3"/>
        <v>2</v>
      </c>
      <c r="W5" s="3" t="s">
        <v>297</v>
      </c>
      <c r="X5" s="25">
        <v>32.18</v>
      </c>
      <c r="Y5" s="1" t="s">
        <v>228</v>
      </c>
      <c r="Z5" s="1">
        <v>64</v>
      </c>
      <c r="AA5" s="3" t="str" cm="1">
        <f t="array" ref="AA5">_xlfn.LET(_xlpm.n,VALUE($W5),_xlfn.IFS(AND(_xlpm.n&gt;=0,_xlpm.n&lt;=99),"Yate",AND(_xlpm.n&gt;=200,_xlpm.n&lt;=299),"B&amp;W",AND(_xlpm.n&gt;=300,_xlpm.n&lt;=399),"Cheltenham",AND(_xlpm.n&gt;=500,_xlpm.n&lt;=599),"North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5" s="7">
        <f t="shared" si="4"/>
        <v>2</v>
      </c>
      <c r="AD5" s="3" t="s">
        <v>302</v>
      </c>
      <c r="AE5" s="1" t="s">
        <v>188</v>
      </c>
      <c r="AF5" s="1">
        <f t="shared" si="5"/>
        <v>235</v>
      </c>
      <c r="AG5" s="3" t="str" cm="1">
        <f t="array" ref="AG5">_xlfn.LET(_xlpm.n,VALUE($AD5),_xlfn.IFS(AND(_xlpm.n&gt;=0,_xlpm.n&lt;=99),"Yate",AND(_xlpm.n&gt;=200,_xlpm.n&lt;=299),"B&amp;W",AND(_xlpm.n&gt;=300,_xlpm.n&lt;=399),"Cheltenham",AND(_xlpm.n&gt;=500,_xlpm.n&lt;=599),"North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5" s="2"/>
    </row>
    <row r="6" spans="1:34" x14ac:dyDescent="0.35">
      <c r="A6" s="7">
        <f t="shared" si="0"/>
        <v>3</v>
      </c>
      <c r="B6" s="3" t="s">
        <v>89</v>
      </c>
      <c r="C6" s="1">
        <v>11.4</v>
      </c>
      <c r="D6" s="1" t="s">
        <v>129</v>
      </c>
      <c r="E6" s="1">
        <v>56</v>
      </c>
      <c r="F6" s="3" t="str" cm="1">
        <f t="array" ref="F6">_xlfn.LET(_xlpm.n,VALUE($B6),_xlfn.IFS(AND(_xlpm.n&gt;=0,_xlpm.n&lt;=99),"Yate",AND(_xlpm.n&gt;=200,_xlpm.n&lt;=299),"B&amp;W",AND(_xlpm.n&gt;=300,_xlpm.n&lt;=399),"Cheltenham",AND(_xlpm.n&gt;=500,_xlpm.n&lt;=599),"North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6" s="7">
        <f t="shared" si="1"/>
        <v>2</v>
      </c>
      <c r="I6" s="3" t="s">
        <v>91</v>
      </c>
      <c r="J6" s="25">
        <v>1.53</v>
      </c>
      <c r="K6" s="1" t="s">
        <v>47</v>
      </c>
      <c r="L6" s="1">
        <v>77</v>
      </c>
      <c r="M6" s="3" t="str" cm="1">
        <f t="array" ref="M6">_xlfn.LET(_xlpm.n,VALUE($I6),_xlfn.IFS(AND(_xlpm.n&gt;=0,_xlpm.n&lt;=99),"Yate",AND(_xlpm.n&gt;=200,_xlpm.n&lt;=299),"B&amp;W",AND(_xlpm.n&gt;=300,_xlpm.n&lt;=399),"Cheltenham",AND(_xlpm.n&gt;=500,_xlpm.n&lt;=599),"North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6" s="7">
        <f t="shared" si="2"/>
        <v>3</v>
      </c>
      <c r="P6" s="3" t="s">
        <v>194</v>
      </c>
      <c r="Q6" s="1">
        <v>1.9</v>
      </c>
      <c r="R6" s="1" t="s">
        <v>195</v>
      </c>
      <c r="S6" s="1">
        <v>54</v>
      </c>
      <c r="T6" s="3" t="str" cm="1">
        <f t="array" ref="T6">_xlfn.LET(_xlpm.n,VALUE($P6),_xlfn.IFS(AND(_xlpm.n&gt;=0,_xlpm.n&lt;=99),"Yate",AND(_xlpm.n&gt;=200,_xlpm.n&lt;=299),"B&amp;W",AND(_xlpm.n&gt;=300,_xlpm.n&lt;=399),"Cheltenham",AND(_xlpm.n&gt;=500,_xlpm.n&lt;=599),"North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6" s="7">
        <f t="shared" si="3"/>
        <v>3</v>
      </c>
      <c r="W6" s="3" t="s">
        <v>299</v>
      </c>
      <c r="X6" s="25">
        <v>30.27</v>
      </c>
      <c r="Y6" s="1" t="s">
        <v>255</v>
      </c>
      <c r="Z6" s="1">
        <v>60</v>
      </c>
      <c r="AA6" s="3" t="str" cm="1">
        <f t="array" ref="AA6">_xlfn.LET(_xlpm.n,VALUE($W6),_xlfn.IFS(AND(_xlpm.n&gt;=0,_xlpm.n&lt;=99),"Yate",AND(_xlpm.n&gt;=200,_xlpm.n&lt;=299),"B&amp;W",AND(_xlpm.n&gt;=300,_xlpm.n&lt;=399),"Cheltenham",AND(_xlpm.n&gt;=500,_xlpm.n&lt;=599),"North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6" s="7">
        <f t="shared" si="4"/>
        <v>3</v>
      </c>
      <c r="AD6" s="3" t="s">
        <v>314</v>
      </c>
      <c r="AE6" s="1" t="s">
        <v>187</v>
      </c>
      <c r="AF6" s="1">
        <f t="shared" si="5"/>
        <v>230</v>
      </c>
      <c r="AG6" s="3" t="str" cm="1">
        <f t="array" ref="AG6">_xlfn.LET(_xlpm.n,VALUE($AD6),_xlfn.IFS(AND(_xlpm.n&gt;=0,_xlpm.n&lt;=99),"Yate",AND(_xlpm.n&gt;=200,_xlpm.n&lt;=299),"B&amp;W",AND(_xlpm.n&gt;=300,_xlpm.n&lt;=399),"Cheltenham",AND(_xlpm.n&gt;=500,_xlpm.n&lt;=599),"North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6" s="2"/>
    </row>
    <row r="7" spans="1:34" x14ac:dyDescent="0.35">
      <c r="A7" s="7">
        <f t="shared" si="0"/>
        <v>4</v>
      </c>
      <c r="B7" s="3" t="s">
        <v>119</v>
      </c>
      <c r="C7" s="1">
        <v>11.5</v>
      </c>
      <c r="D7" s="1" t="s">
        <v>122</v>
      </c>
      <c r="E7" s="1">
        <v>55</v>
      </c>
      <c r="F7" s="3" t="str" cm="1">
        <f t="array" ref="F7">_xlfn.LET(_xlpm.n,VALUE($B7),_xlfn.IFS(AND(_xlpm.n&gt;=0,_xlpm.n&lt;=99),"Yate",AND(_xlpm.n&gt;=200,_xlpm.n&lt;=299),"B&amp;W",AND(_xlpm.n&gt;=300,_xlpm.n&lt;=399),"Cheltenham",AND(_xlpm.n&gt;=500,_xlpm.n&lt;=599),"North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7" s="7">
        <f t="shared" si="1"/>
        <v>2</v>
      </c>
      <c r="I7" s="3" t="s">
        <v>315</v>
      </c>
      <c r="J7" s="25">
        <v>1.53</v>
      </c>
      <c r="K7" s="1" t="s">
        <v>242</v>
      </c>
      <c r="L7" s="1">
        <v>77</v>
      </c>
      <c r="M7" s="3" t="str" cm="1">
        <f t="array" ref="M7">_xlfn.LET(_xlpm.n,VALUE($I7),_xlfn.IFS(AND(_xlpm.n&gt;=0,_xlpm.n&lt;=99),"Yate",AND(_xlpm.n&gt;=200,_xlpm.n&lt;=299),"B&amp;W",AND(_xlpm.n&gt;=300,_xlpm.n&lt;=399),"Cheltenham",AND(_xlpm.n&gt;=500,_xlpm.n&lt;=599),"North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7" s="7">
        <f t="shared" si="2"/>
        <v>3</v>
      </c>
      <c r="P7" s="3" t="s">
        <v>302</v>
      </c>
      <c r="Q7" s="1">
        <v>1.9</v>
      </c>
      <c r="R7" s="1" t="s">
        <v>188</v>
      </c>
      <c r="S7" s="1">
        <v>54</v>
      </c>
      <c r="T7" s="3" t="str" cm="1">
        <f t="array" ref="T7">_xlfn.LET(_xlpm.n,VALUE($P7),_xlfn.IFS(AND(_xlpm.n&gt;=0,_xlpm.n&lt;=99),"Yate",AND(_xlpm.n&gt;=200,_xlpm.n&lt;=299),"B&amp;W",AND(_xlpm.n&gt;=300,_xlpm.n&lt;=399),"Cheltenham",AND(_xlpm.n&gt;=500,_xlpm.n&lt;=599),"North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7" s="7">
        <f t="shared" si="3"/>
        <v>4</v>
      </c>
      <c r="W7" s="3" t="s">
        <v>303</v>
      </c>
      <c r="X7" s="25">
        <v>30.07</v>
      </c>
      <c r="Y7" s="1" t="s">
        <v>75</v>
      </c>
      <c r="Z7" s="1">
        <v>60</v>
      </c>
      <c r="AA7" s="3" t="str" cm="1">
        <f t="array" ref="AA7">_xlfn.LET(_xlpm.n,VALUE($W7),_xlfn.IFS(AND(_xlpm.n&gt;=0,_xlpm.n&lt;=99),"Yate",AND(_xlpm.n&gt;=200,_xlpm.n&lt;=299),"B&amp;W",AND(_xlpm.n&gt;=300,_xlpm.n&lt;=399),"Cheltenham",AND(_xlpm.n&gt;=500,_xlpm.n&lt;=599),"North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7" s="7">
        <f t="shared" si="4"/>
        <v>4</v>
      </c>
      <c r="AD7" s="3" t="s">
        <v>298</v>
      </c>
      <c r="AE7" s="1" t="s">
        <v>210</v>
      </c>
      <c r="AF7" s="1">
        <f t="shared" si="5"/>
        <v>228</v>
      </c>
      <c r="AG7" s="3" t="str" cm="1">
        <f t="array" ref="AG7">_xlfn.LET(_xlpm.n,VALUE($AD7),_xlfn.IFS(AND(_xlpm.n&gt;=0,_xlpm.n&lt;=99),"Yate",AND(_xlpm.n&gt;=200,_xlpm.n&lt;=299),"B&amp;W",AND(_xlpm.n&gt;=300,_xlpm.n&lt;=399),"Cheltenham",AND(_xlpm.n&gt;=500,_xlpm.n&lt;=599),"North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7" s="2"/>
    </row>
    <row r="8" spans="1:34" x14ac:dyDescent="0.35">
      <c r="A8" s="7">
        <f t="shared" si="0"/>
        <v>4</v>
      </c>
      <c r="B8" s="3" t="s">
        <v>96</v>
      </c>
      <c r="C8" s="25">
        <v>11.5</v>
      </c>
      <c r="D8" s="1" t="s">
        <v>265</v>
      </c>
      <c r="E8" s="1">
        <v>55</v>
      </c>
      <c r="F8" s="3" t="str" cm="1">
        <f t="array" ref="F8">_xlfn.LET(_xlpm.n,VALUE($B8),_xlfn.IFS(AND(_xlpm.n&gt;=0,_xlpm.n&lt;=99),"Yate",AND(_xlpm.n&gt;=200,_xlpm.n&lt;=299),"B&amp;W",AND(_xlpm.n&gt;=300,_xlpm.n&lt;=399),"Cheltenham",AND(_xlpm.n&gt;=500,_xlpm.n&lt;=599),"North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8" s="7">
        <f t="shared" si="1"/>
        <v>5</v>
      </c>
      <c r="I8" s="3" t="s">
        <v>314</v>
      </c>
      <c r="J8" s="25">
        <v>1.54</v>
      </c>
      <c r="K8" s="1" t="s">
        <v>187</v>
      </c>
      <c r="L8" s="1">
        <v>76</v>
      </c>
      <c r="M8" s="3" t="str" cm="1">
        <f t="array" ref="M8">_xlfn.LET(_xlpm.n,VALUE($I8),_xlfn.IFS(AND(_xlpm.n&gt;=0,_xlpm.n&lt;=99),"Yate",AND(_xlpm.n&gt;=200,_xlpm.n&lt;=299),"B&amp;W",AND(_xlpm.n&gt;=300,_xlpm.n&lt;=399),"Cheltenham",AND(_xlpm.n&gt;=500,_xlpm.n&lt;=599),"North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8" s="7">
        <f t="shared" si="2"/>
        <v>5</v>
      </c>
      <c r="P8" s="3" t="s">
        <v>300</v>
      </c>
      <c r="Q8" s="25">
        <v>1.88</v>
      </c>
      <c r="R8" s="1" t="s">
        <v>127</v>
      </c>
      <c r="S8" s="1">
        <v>53</v>
      </c>
      <c r="T8" s="3" t="str" cm="1">
        <f t="array" ref="T8">_xlfn.LET(_xlpm.n,VALUE($P8),_xlfn.IFS(AND(_xlpm.n&gt;=0,_xlpm.n&lt;=99),"Yate",AND(_xlpm.n&gt;=200,_xlpm.n&lt;=299),"B&amp;W",AND(_xlpm.n&gt;=300,_xlpm.n&lt;=399),"Cheltenham",AND(_xlpm.n&gt;=500,_xlpm.n&lt;=599),"North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8" s="7">
        <f t="shared" si="3"/>
        <v>5</v>
      </c>
      <c r="W8" s="3" t="s">
        <v>304</v>
      </c>
      <c r="X8" s="25">
        <v>29.87</v>
      </c>
      <c r="Y8" s="1" t="s">
        <v>240</v>
      </c>
      <c r="Z8" s="1">
        <v>59</v>
      </c>
      <c r="AA8" s="3" t="str" cm="1">
        <f t="array" ref="AA8">_xlfn.LET(_xlpm.n,VALUE($W8),_xlfn.IFS(AND(_xlpm.n&gt;=0,_xlpm.n&lt;=99),"Yate",AND(_xlpm.n&gt;=200,_xlpm.n&lt;=299),"B&amp;W",AND(_xlpm.n&gt;=300,_xlpm.n&lt;=399),"Cheltenham",AND(_xlpm.n&gt;=500,_xlpm.n&lt;=599),"North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8" s="7">
        <f t="shared" si="4"/>
        <v>5</v>
      </c>
      <c r="AD8" s="3" t="s">
        <v>185</v>
      </c>
      <c r="AE8" s="1" t="s">
        <v>128</v>
      </c>
      <c r="AF8" s="1">
        <f t="shared" si="5"/>
        <v>226</v>
      </c>
      <c r="AG8" s="3" t="str" cm="1">
        <f t="array" ref="AG8">_xlfn.LET(_xlpm.n,VALUE($AD8),_xlfn.IFS(AND(_xlpm.n&gt;=0,_xlpm.n&lt;=99),"Yate",AND(_xlpm.n&gt;=200,_xlpm.n&lt;=299),"B&amp;W",AND(_xlpm.n&gt;=300,_xlpm.n&lt;=399),"Cheltenham",AND(_xlpm.n&gt;=500,_xlpm.n&lt;=599),"North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8" s="2"/>
    </row>
    <row r="9" spans="1:34" x14ac:dyDescent="0.35">
      <c r="A9" s="7">
        <f t="shared" si="0"/>
        <v>4</v>
      </c>
      <c r="B9" s="3" t="s">
        <v>152</v>
      </c>
      <c r="C9" s="25">
        <v>11.5</v>
      </c>
      <c r="D9" s="1" t="s">
        <v>225</v>
      </c>
      <c r="E9" s="1">
        <v>55</v>
      </c>
      <c r="F9" s="3" t="str" cm="1">
        <f t="array" ref="F9">_xlfn.LET(_xlpm.n,VALUE($B9),_xlfn.IFS(AND(_xlpm.n&gt;=0,_xlpm.n&lt;=99),"Yate",AND(_xlpm.n&gt;=200,_xlpm.n&lt;=299),"B&amp;W",AND(_xlpm.n&gt;=300,_xlpm.n&lt;=399),"Cheltenham",AND(_xlpm.n&gt;=500,_xlpm.n&lt;=599),"North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9" s="7">
        <f t="shared" si="1"/>
        <v>6</v>
      </c>
      <c r="I9" s="3" t="s">
        <v>300</v>
      </c>
      <c r="J9" s="25">
        <v>1.56</v>
      </c>
      <c r="K9" s="1" t="s">
        <v>127</v>
      </c>
      <c r="L9" s="1">
        <v>74</v>
      </c>
      <c r="M9" s="3" t="str" cm="1">
        <f t="array" ref="M9">_xlfn.LET(_xlpm.n,VALUE($I9),_xlfn.IFS(AND(_xlpm.n&gt;=0,_xlpm.n&lt;=99),"Yate",AND(_xlpm.n&gt;=200,_xlpm.n&lt;=299),"B&amp;W",AND(_xlpm.n&gt;=300,_xlpm.n&lt;=399),"Cheltenham",AND(_xlpm.n&gt;=500,_xlpm.n&lt;=599),"North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9" s="7">
        <f t="shared" si="2"/>
        <v>6</v>
      </c>
      <c r="P9" s="3" t="s">
        <v>74</v>
      </c>
      <c r="Q9" s="25">
        <v>1.87</v>
      </c>
      <c r="R9" s="1" t="s">
        <v>241</v>
      </c>
      <c r="S9" s="1">
        <v>52</v>
      </c>
      <c r="T9" s="3" t="str" cm="1">
        <f t="array" ref="T9">_xlfn.LET(_xlpm.n,VALUE($P9),_xlfn.IFS(AND(_xlpm.n&gt;=0,_xlpm.n&lt;=99),"Yate",AND(_xlpm.n&gt;=200,_xlpm.n&lt;=299),"B&amp;W",AND(_xlpm.n&gt;=300,_xlpm.n&lt;=399),"Cheltenham",AND(_xlpm.n&gt;=500,_xlpm.n&lt;=599),"North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9" s="7">
        <f t="shared" si="3"/>
        <v>6</v>
      </c>
      <c r="W9" s="3" t="s">
        <v>298</v>
      </c>
      <c r="X9" s="25">
        <v>29.47</v>
      </c>
      <c r="Y9" s="1" t="s">
        <v>210</v>
      </c>
      <c r="Z9" s="1">
        <v>58</v>
      </c>
      <c r="AA9" s="3" t="str" cm="1">
        <f t="array" ref="AA9">_xlfn.LET(_xlpm.n,VALUE($W9),_xlfn.IFS(AND(_xlpm.n&gt;=0,_xlpm.n&lt;=99),"Yate",AND(_xlpm.n&gt;=200,_xlpm.n&lt;=299),"B&amp;W",AND(_xlpm.n&gt;=300,_xlpm.n&lt;=399),"Cheltenham",AND(_xlpm.n&gt;=500,_xlpm.n&lt;=599),"North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9" s="7">
        <f t="shared" si="4"/>
        <v>6</v>
      </c>
      <c r="AD9" s="3" t="s">
        <v>303</v>
      </c>
      <c r="AE9" s="1" t="s">
        <v>75</v>
      </c>
      <c r="AF9" s="1">
        <f t="shared" si="5"/>
        <v>222</v>
      </c>
      <c r="AG9" s="3" t="str" cm="1">
        <f t="array" ref="AG9">_xlfn.LET(_xlpm.n,VALUE($AD9),_xlfn.IFS(AND(_xlpm.n&gt;=0,_xlpm.n&lt;=99),"Yate",AND(_xlpm.n&gt;=200,_xlpm.n&lt;=299),"B&amp;W",AND(_xlpm.n&gt;=300,_xlpm.n&lt;=399),"Cheltenham",AND(_xlpm.n&gt;=500,_xlpm.n&lt;=599),"North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9" s="2"/>
    </row>
    <row r="10" spans="1:34" x14ac:dyDescent="0.35">
      <c r="A10" s="7">
        <f t="shared" si="0"/>
        <v>4</v>
      </c>
      <c r="B10" s="3" t="s">
        <v>174</v>
      </c>
      <c r="C10" s="25">
        <v>11.5</v>
      </c>
      <c r="D10" s="1" t="s">
        <v>227</v>
      </c>
      <c r="E10" s="1">
        <v>55</v>
      </c>
      <c r="F10" s="3" t="str" cm="1">
        <f t="array" ref="F10">_xlfn.LET(_xlpm.n,VALUE($B10),_xlfn.IFS(AND(_xlpm.n&gt;=0,_xlpm.n&lt;=99),"Yate",AND(_xlpm.n&gt;=200,_xlpm.n&lt;=299),"B&amp;W",AND(_xlpm.n&gt;=300,_xlpm.n&lt;=399),"Cheltenham",AND(_xlpm.n&gt;=500,_xlpm.n&lt;=599),"North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10" s="7">
        <f t="shared" si="1"/>
        <v>7</v>
      </c>
      <c r="I10" s="3" t="s">
        <v>117</v>
      </c>
      <c r="J10" s="25">
        <v>2.0099999999999998</v>
      </c>
      <c r="K10" s="1" t="s">
        <v>243</v>
      </c>
      <c r="L10" s="1">
        <v>69</v>
      </c>
      <c r="M10" s="3" t="str" cm="1">
        <f t="array" ref="M10">_xlfn.LET(_xlpm.n,VALUE($I10),_xlfn.IFS(AND(_xlpm.n&gt;=0,_xlpm.n&lt;=99),"Yate",AND(_xlpm.n&gt;=200,_xlpm.n&lt;=299),"B&amp;W",AND(_xlpm.n&gt;=300,_xlpm.n&lt;=399),"Cheltenham",AND(_xlpm.n&gt;=500,_xlpm.n&lt;=599),"North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10" s="7">
        <f t="shared" si="2"/>
        <v>6</v>
      </c>
      <c r="P10" s="3" t="s">
        <v>152</v>
      </c>
      <c r="Q10" s="25">
        <v>1.87</v>
      </c>
      <c r="R10" s="1" t="s">
        <v>225</v>
      </c>
      <c r="S10" s="1">
        <v>52</v>
      </c>
      <c r="T10" s="3" t="str" cm="1">
        <f t="array" ref="T10">_xlfn.LET(_xlpm.n,VALUE($P10),_xlfn.IFS(AND(_xlpm.n&gt;=0,_xlpm.n&lt;=99),"Yate",AND(_xlpm.n&gt;=200,_xlpm.n&lt;=299),"B&amp;W",AND(_xlpm.n&gt;=300,_xlpm.n&lt;=399),"Cheltenham",AND(_xlpm.n&gt;=500,_xlpm.n&lt;=599),"North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10" s="7">
        <f t="shared" si="3"/>
        <v>7</v>
      </c>
      <c r="W10" s="3" t="s">
        <v>307</v>
      </c>
      <c r="X10" s="25">
        <v>28.54</v>
      </c>
      <c r="Y10" s="1" t="s">
        <v>46</v>
      </c>
      <c r="Z10" s="1">
        <v>57</v>
      </c>
      <c r="AA10" s="3" t="str" cm="1">
        <f t="array" ref="AA10">_xlfn.LET(_xlpm.n,VALUE($W10),_xlfn.IFS(AND(_xlpm.n&gt;=0,_xlpm.n&lt;=99),"Yate",AND(_xlpm.n&gt;=200,_xlpm.n&lt;=299),"B&amp;W",AND(_xlpm.n&gt;=300,_xlpm.n&lt;=399),"Cheltenham",AND(_xlpm.n&gt;=500,_xlpm.n&lt;=599),"North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0" s="7">
        <f t="shared" si="4"/>
        <v>7</v>
      </c>
      <c r="AD10" s="3" t="s">
        <v>300</v>
      </c>
      <c r="AE10" s="1" t="s">
        <v>127</v>
      </c>
      <c r="AF10" s="1">
        <f t="shared" si="5"/>
        <v>220</v>
      </c>
      <c r="AG10" s="3" t="str" cm="1">
        <f t="array" ref="AG10">_xlfn.LET(_xlpm.n,VALUE($AD10),_xlfn.IFS(AND(_xlpm.n&gt;=0,_xlpm.n&lt;=99),"Yate",AND(_xlpm.n&gt;=200,_xlpm.n&lt;=299),"B&amp;W",AND(_xlpm.n&gt;=300,_xlpm.n&lt;=399),"Cheltenham",AND(_xlpm.n&gt;=500,_xlpm.n&lt;=599),"North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0" s="2"/>
    </row>
    <row r="11" spans="1:34" x14ac:dyDescent="0.35">
      <c r="A11" s="7">
        <f t="shared" si="0"/>
        <v>8</v>
      </c>
      <c r="B11" s="3" t="s">
        <v>297</v>
      </c>
      <c r="C11" s="25">
        <v>11.6</v>
      </c>
      <c r="D11" s="1" t="s">
        <v>228</v>
      </c>
      <c r="E11" s="1">
        <v>54</v>
      </c>
      <c r="F11" s="3" t="str" cm="1">
        <f t="array" ref="F11">_xlfn.LET(_xlpm.n,VALUE($B11),_xlfn.IFS(AND(_xlpm.n&gt;=0,_xlpm.n&lt;=99),"Yate",AND(_xlpm.n&gt;=200,_xlpm.n&lt;=299),"B&amp;W",AND(_xlpm.n&gt;=300,_xlpm.n&lt;=399),"Cheltenham",AND(_xlpm.n&gt;=500,_xlpm.n&lt;=599),"North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11" s="7">
        <f t="shared" si="1"/>
        <v>8</v>
      </c>
      <c r="I11" s="3" t="s">
        <v>73</v>
      </c>
      <c r="J11" s="25">
        <v>2.02</v>
      </c>
      <c r="K11" s="1" t="s">
        <v>224</v>
      </c>
      <c r="L11" s="1">
        <v>68</v>
      </c>
      <c r="M11" s="3" t="str" cm="1">
        <f t="array" ref="M11">_xlfn.LET(_xlpm.n,VALUE($I11),_xlfn.IFS(AND(_xlpm.n&gt;=0,_xlpm.n&lt;=99),"Yate",AND(_xlpm.n&gt;=200,_xlpm.n&lt;=299),"B&amp;W",AND(_xlpm.n&gt;=300,_xlpm.n&lt;=399),"Cheltenham",AND(_xlpm.n&gt;=500,_xlpm.n&lt;=599),"North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11" s="7">
        <f t="shared" si="2"/>
        <v>8</v>
      </c>
      <c r="P11" s="3" t="s">
        <v>314</v>
      </c>
      <c r="Q11" s="25">
        <v>1.86</v>
      </c>
      <c r="R11" s="1" t="s">
        <v>187</v>
      </c>
      <c r="S11" s="1">
        <v>52</v>
      </c>
      <c r="T11" s="3" t="str" cm="1">
        <f t="array" ref="T11">_xlfn.LET(_xlpm.n,VALUE($P11),_xlfn.IFS(AND(_xlpm.n&gt;=0,_xlpm.n&lt;=99),"Yate",AND(_xlpm.n&gt;=200,_xlpm.n&lt;=299),"B&amp;W",AND(_xlpm.n&gt;=300,_xlpm.n&lt;=399),"Cheltenham",AND(_xlpm.n&gt;=500,_xlpm.n&lt;=599),"North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11" s="7">
        <f t="shared" si="3"/>
        <v>8</v>
      </c>
      <c r="W11" s="3" t="s">
        <v>305</v>
      </c>
      <c r="X11" s="25">
        <v>27.05</v>
      </c>
      <c r="Y11" s="1" t="s">
        <v>154</v>
      </c>
      <c r="Z11" s="1">
        <v>54</v>
      </c>
      <c r="AA11" s="3" t="str" cm="1">
        <f t="array" ref="AA11">_xlfn.LET(_xlpm.n,VALUE($W11),_xlfn.IFS(AND(_xlpm.n&gt;=0,_xlpm.n&lt;=99),"Yate",AND(_xlpm.n&gt;=200,_xlpm.n&lt;=299),"B&amp;W",AND(_xlpm.n&gt;=300,_xlpm.n&lt;=399),"Cheltenham",AND(_xlpm.n&gt;=500,_xlpm.n&lt;=599),"North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1" s="7">
        <f t="shared" si="4"/>
        <v>7</v>
      </c>
      <c r="AD11" s="3" t="s">
        <v>307</v>
      </c>
      <c r="AE11" s="1" t="s">
        <v>46</v>
      </c>
      <c r="AF11" s="1">
        <f t="shared" si="5"/>
        <v>220</v>
      </c>
      <c r="AG11" s="3" t="str" cm="1">
        <f t="array" ref="AG11">_xlfn.LET(_xlpm.n,VALUE($AD11),_xlfn.IFS(AND(_xlpm.n&gt;=0,_xlpm.n&lt;=99),"Yate",AND(_xlpm.n&gt;=200,_xlpm.n&lt;=299),"B&amp;W",AND(_xlpm.n&gt;=300,_xlpm.n&lt;=399),"Cheltenham",AND(_xlpm.n&gt;=500,_xlpm.n&lt;=599),"North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1" s="2"/>
    </row>
    <row r="12" spans="1:34" x14ac:dyDescent="0.35">
      <c r="A12" s="7">
        <f t="shared" si="0"/>
        <v>9</v>
      </c>
      <c r="B12" s="3" t="s">
        <v>300</v>
      </c>
      <c r="C12" s="25">
        <v>11.7</v>
      </c>
      <c r="D12" s="1" t="s">
        <v>127</v>
      </c>
      <c r="E12" s="1">
        <v>53</v>
      </c>
      <c r="F12" s="3" t="str" cm="1">
        <f t="array" ref="F12">_xlfn.LET(_xlpm.n,VALUE($B12),_xlfn.IFS(AND(_xlpm.n&gt;=0,_xlpm.n&lt;=99),"Yate",AND(_xlpm.n&gt;=200,_xlpm.n&lt;=299),"B&amp;W",AND(_xlpm.n&gt;=300,_xlpm.n&lt;=399),"Cheltenham",AND(_xlpm.n&gt;=500,_xlpm.n&lt;=599),"North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12" s="7">
        <f t="shared" si="1"/>
        <v>8</v>
      </c>
      <c r="I12" s="3" t="s">
        <v>89</v>
      </c>
      <c r="J12" s="1">
        <v>2.02</v>
      </c>
      <c r="K12" s="1" t="s">
        <v>129</v>
      </c>
      <c r="L12" s="1">
        <v>68</v>
      </c>
      <c r="M12" s="3" t="str" cm="1">
        <f t="array" ref="M12">_xlfn.LET(_xlpm.n,VALUE($I12),_xlfn.IFS(AND(_xlpm.n&gt;=0,_xlpm.n&lt;=99),"Yate",AND(_xlpm.n&gt;=200,_xlpm.n&lt;=299),"B&amp;W",AND(_xlpm.n&gt;=300,_xlpm.n&lt;=399),"Cheltenham",AND(_xlpm.n&gt;=500,_xlpm.n&lt;=599),"North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2" s="7">
        <f t="shared" si="2"/>
        <v>9</v>
      </c>
      <c r="P12" s="3" t="s">
        <v>204</v>
      </c>
      <c r="Q12" s="1">
        <v>1.84</v>
      </c>
      <c r="R12" s="1" t="s">
        <v>205</v>
      </c>
      <c r="S12" s="1">
        <v>51</v>
      </c>
      <c r="T12" s="3" t="str" cm="1">
        <f t="array" ref="T12">_xlfn.LET(_xlpm.n,VALUE($P12),_xlfn.IFS(AND(_xlpm.n&gt;=0,_xlpm.n&lt;=99),"Yate",AND(_xlpm.n&gt;=200,_xlpm.n&lt;=299),"B&amp;W",AND(_xlpm.n&gt;=300,_xlpm.n&lt;=399),"Cheltenham",AND(_xlpm.n&gt;=500,_xlpm.n&lt;=599),"North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2" s="7">
        <f t="shared" si="3"/>
        <v>9</v>
      </c>
      <c r="W12" s="3" t="s">
        <v>309</v>
      </c>
      <c r="X12" s="25">
        <v>25.49</v>
      </c>
      <c r="Y12" s="1" t="s">
        <v>172</v>
      </c>
      <c r="Z12" s="1">
        <v>50</v>
      </c>
      <c r="AA12" s="3" t="str" cm="1">
        <f t="array" ref="AA12">_xlfn.LET(_xlpm.n,VALUE($W12),_xlfn.IFS(AND(_xlpm.n&gt;=0,_xlpm.n&lt;=99),"Yate",AND(_xlpm.n&gt;=200,_xlpm.n&lt;=299),"B&amp;W",AND(_xlpm.n&gt;=300,_xlpm.n&lt;=399),"Cheltenham",AND(_xlpm.n&gt;=500,_xlpm.n&lt;=599),"North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2" s="7">
        <f t="shared" si="4"/>
        <v>7</v>
      </c>
      <c r="AD12" s="3" t="s">
        <v>315</v>
      </c>
      <c r="AE12" s="1" t="s">
        <v>242</v>
      </c>
      <c r="AF12" s="1">
        <f t="shared" si="5"/>
        <v>220</v>
      </c>
      <c r="AG12" s="3" t="str" cm="1">
        <f t="array" ref="AG12">_xlfn.LET(_xlpm.n,VALUE($AD12),_xlfn.IFS(AND(_xlpm.n&gt;=0,_xlpm.n&lt;=99),"Yate",AND(_xlpm.n&gt;=200,_xlpm.n&lt;=299),"B&amp;W",AND(_xlpm.n&gt;=300,_xlpm.n&lt;=399),"Cheltenham",AND(_xlpm.n&gt;=500,_xlpm.n&lt;=599),"North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2" s="2"/>
    </row>
    <row r="13" spans="1:34" x14ac:dyDescent="0.35">
      <c r="A13" s="7">
        <f t="shared" si="0"/>
        <v>9</v>
      </c>
      <c r="B13" s="3" t="s">
        <v>302</v>
      </c>
      <c r="C13" s="25">
        <v>11.7</v>
      </c>
      <c r="D13" s="1" t="s">
        <v>188</v>
      </c>
      <c r="E13" s="1">
        <v>53</v>
      </c>
      <c r="F13" s="3" t="str" cm="1">
        <f t="array" ref="F13">_xlfn.LET(_xlpm.n,VALUE($B13),_xlfn.IFS(AND(_xlpm.n&gt;=0,_xlpm.n&lt;=99),"Yate",AND(_xlpm.n&gt;=200,_xlpm.n&lt;=299),"B&amp;W",AND(_xlpm.n&gt;=300,_xlpm.n&lt;=399),"Cheltenham",AND(_xlpm.n&gt;=500,_xlpm.n&lt;=599),"North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13" s="7">
        <f t="shared" si="1"/>
        <v>10</v>
      </c>
      <c r="I13" s="3" t="s">
        <v>116</v>
      </c>
      <c r="J13" s="1">
        <v>2.04</v>
      </c>
      <c r="K13" s="1" t="s">
        <v>257</v>
      </c>
      <c r="L13" s="1">
        <v>66</v>
      </c>
      <c r="M13" s="3" t="str" cm="1">
        <f t="array" ref="M13">_xlfn.LET(_xlpm.n,VALUE($I13),_xlfn.IFS(AND(_xlpm.n&gt;=0,_xlpm.n&lt;=99),"Yate",AND(_xlpm.n&gt;=200,_xlpm.n&lt;=299),"B&amp;W",AND(_xlpm.n&gt;=300,_xlpm.n&lt;=399),"Cheltenham",AND(_xlpm.n&gt;=500,_xlpm.n&lt;=599),"North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3" s="7">
        <f t="shared" si="2"/>
        <v>10</v>
      </c>
      <c r="P13" s="3" t="s">
        <v>116</v>
      </c>
      <c r="Q13" s="1">
        <v>1.81</v>
      </c>
      <c r="R13" s="1" t="s">
        <v>257</v>
      </c>
      <c r="S13" s="1">
        <v>49</v>
      </c>
      <c r="T13" s="3" t="str" cm="1">
        <f t="array" ref="T13">_xlfn.LET(_xlpm.n,VALUE($P13),_xlfn.IFS(AND(_xlpm.n&gt;=0,_xlpm.n&lt;=99),"Yate",AND(_xlpm.n&gt;=200,_xlpm.n&lt;=299),"B&amp;W",AND(_xlpm.n&gt;=300,_xlpm.n&lt;=399),"Cheltenham",AND(_xlpm.n&gt;=500,_xlpm.n&lt;=599),"North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3" s="7">
        <f t="shared" si="3"/>
        <v>10</v>
      </c>
      <c r="W13" s="3" t="s">
        <v>74</v>
      </c>
      <c r="X13" s="25">
        <v>24.99</v>
      </c>
      <c r="Y13" s="1" t="s">
        <v>241</v>
      </c>
      <c r="Z13" s="1">
        <v>49</v>
      </c>
      <c r="AA13" s="3" t="str" cm="1">
        <f t="array" ref="AA13">_xlfn.LET(_xlpm.n,VALUE($W13),_xlfn.IFS(AND(_xlpm.n&gt;=0,_xlpm.n&lt;=99),"Yate",AND(_xlpm.n&gt;=200,_xlpm.n&lt;=299),"B&amp;W",AND(_xlpm.n&gt;=300,_xlpm.n&lt;=399),"Cheltenham",AND(_xlpm.n&gt;=500,_xlpm.n&lt;=599),"North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3" s="7">
        <f t="shared" si="4"/>
        <v>10</v>
      </c>
      <c r="AD13" s="3" t="s">
        <v>311</v>
      </c>
      <c r="AE13" s="1" t="s">
        <v>171</v>
      </c>
      <c r="AF13" s="1">
        <f t="shared" si="5"/>
        <v>219</v>
      </c>
      <c r="AG13" s="3" t="str" cm="1">
        <f t="array" ref="AG13">_xlfn.LET(_xlpm.n,VALUE($AD13),_xlfn.IFS(AND(_xlpm.n&gt;=0,_xlpm.n&lt;=99),"Yate",AND(_xlpm.n&gt;=200,_xlpm.n&lt;=299),"B&amp;W",AND(_xlpm.n&gt;=300,_xlpm.n&lt;=399),"Cheltenham",AND(_xlpm.n&gt;=500,_xlpm.n&lt;=599),"North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3" s="2"/>
    </row>
    <row r="14" spans="1:34" x14ac:dyDescent="0.35">
      <c r="A14" s="7">
        <f t="shared" si="0"/>
        <v>9</v>
      </c>
      <c r="B14" s="3" t="s">
        <v>307</v>
      </c>
      <c r="C14" s="25">
        <v>11.7</v>
      </c>
      <c r="D14" s="1" t="s">
        <v>46</v>
      </c>
      <c r="E14" s="1">
        <v>53</v>
      </c>
      <c r="F14" s="3" t="str" cm="1">
        <f t="array" ref="F14">_xlfn.LET(_xlpm.n,VALUE($B14),_xlfn.IFS(AND(_xlpm.n&gt;=0,_xlpm.n&lt;=99),"Yate",AND(_xlpm.n&gt;=200,_xlpm.n&lt;=299),"B&amp;W",AND(_xlpm.n&gt;=300,_xlpm.n&lt;=399),"Cheltenham",AND(_xlpm.n&gt;=500,_xlpm.n&lt;=599),"North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14" s="7">
        <f t="shared" si="1"/>
        <v>11</v>
      </c>
      <c r="I14" s="3" t="s">
        <v>311</v>
      </c>
      <c r="J14" s="25">
        <v>2.0499999999999998</v>
      </c>
      <c r="K14" s="1" t="s">
        <v>171</v>
      </c>
      <c r="L14" s="1">
        <v>65</v>
      </c>
      <c r="M14" s="3" t="str" cm="1">
        <f t="array" ref="M14">_xlfn.LET(_xlpm.n,VALUE($I14),_xlfn.IFS(AND(_xlpm.n&gt;=0,_xlpm.n&lt;=99),"Yate",AND(_xlpm.n&gt;=200,_xlpm.n&lt;=299),"B&amp;W",AND(_xlpm.n&gt;=300,_xlpm.n&lt;=399),"Cheltenham",AND(_xlpm.n&gt;=500,_xlpm.n&lt;=599),"North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4" s="7">
        <f t="shared" si="2"/>
        <v>10</v>
      </c>
      <c r="P14" s="3" t="s">
        <v>303</v>
      </c>
      <c r="Q14" s="1">
        <v>1.81</v>
      </c>
      <c r="R14" s="1" t="s">
        <v>75</v>
      </c>
      <c r="S14" s="1">
        <v>49</v>
      </c>
      <c r="T14" s="3" t="str" cm="1">
        <f t="array" ref="T14">_xlfn.LET(_xlpm.n,VALUE($P14),_xlfn.IFS(AND(_xlpm.n&gt;=0,_xlpm.n&lt;=99),"Yate",AND(_xlpm.n&gt;=200,_xlpm.n&lt;=299),"B&amp;W",AND(_xlpm.n&gt;=300,_xlpm.n&lt;=399),"Cheltenham",AND(_xlpm.n&gt;=500,_xlpm.n&lt;=599),"North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14" s="7">
        <f t="shared" si="3"/>
        <v>11</v>
      </c>
      <c r="W14" s="3" t="s">
        <v>185</v>
      </c>
      <c r="X14" s="25">
        <v>24.95</v>
      </c>
      <c r="Y14" s="1" t="s">
        <v>128</v>
      </c>
      <c r="Z14" s="1">
        <v>49</v>
      </c>
      <c r="AA14" s="3" t="str" cm="1">
        <f t="array" ref="AA14">_xlfn.LET(_xlpm.n,VALUE($W14),_xlfn.IFS(AND(_xlpm.n&gt;=0,_xlpm.n&lt;=99),"Yate",AND(_xlpm.n&gt;=200,_xlpm.n&lt;=299),"B&amp;W",AND(_xlpm.n&gt;=300,_xlpm.n&lt;=399),"Cheltenham",AND(_xlpm.n&gt;=500,_xlpm.n&lt;=599),"North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4" s="7">
        <f t="shared" si="4"/>
        <v>11</v>
      </c>
      <c r="AD14" s="3" t="s">
        <v>194</v>
      </c>
      <c r="AE14" s="1" t="s">
        <v>195</v>
      </c>
      <c r="AF14" s="1">
        <f t="shared" si="5"/>
        <v>209</v>
      </c>
      <c r="AG14" s="3" t="str" cm="1">
        <f t="array" ref="AG14">_xlfn.LET(_xlpm.n,VALUE($AD14),_xlfn.IFS(AND(_xlpm.n&gt;=0,_xlpm.n&lt;=99),"Yate",AND(_xlpm.n&gt;=200,_xlpm.n&lt;=299),"B&amp;W",AND(_xlpm.n&gt;=300,_xlpm.n&lt;=399),"Cheltenham",AND(_xlpm.n&gt;=500,_xlpm.n&lt;=599),"North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4" s="2"/>
    </row>
    <row r="15" spans="1:34" x14ac:dyDescent="0.35">
      <c r="A15" s="7">
        <f t="shared" si="0"/>
        <v>9</v>
      </c>
      <c r="B15" s="3" t="s">
        <v>72</v>
      </c>
      <c r="C15" s="25">
        <v>11.7</v>
      </c>
      <c r="D15" s="1" t="s">
        <v>48</v>
      </c>
      <c r="E15" s="1">
        <v>53</v>
      </c>
      <c r="F15" s="3" t="str" cm="1">
        <f t="array" ref="F15">_xlfn.LET(_xlpm.n,VALUE($B15),_xlfn.IFS(AND(_xlpm.n&gt;=0,_xlpm.n&lt;=99),"Yate",AND(_xlpm.n&gt;=200,_xlpm.n&lt;=299),"B&amp;W",AND(_xlpm.n&gt;=300,_xlpm.n&lt;=399),"Cheltenham",AND(_xlpm.n&gt;=500,_xlpm.n&lt;=599),"North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15" s="7">
        <f t="shared" si="1"/>
        <v>11</v>
      </c>
      <c r="I15" s="3" t="s">
        <v>305</v>
      </c>
      <c r="J15" s="25">
        <v>2.0499999999999998</v>
      </c>
      <c r="K15" s="1" t="s">
        <v>154</v>
      </c>
      <c r="L15" s="1">
        <v>65</v>
      </c>
      <c r="M15" s="3" t="str" cm="1">
        <f t="array" ref="M15">_xlfn.LET(_xlpm.n,VALUE($I15),_xlfn.IFS(AND(_xlpm.n&gt;=0,_xlpm.n&lt;=99),"Yate",AND(_xlpm.n&gt;=200,_xlpm.n&lt;=299),"B&amp;W",AND(_xlpm.n&gt;=300,_xlpm.n&lt;=399),"Cheltenham",AND(_xlpm.n&gt;=500,_xlpm.n&lt;=599),"North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5" s="7">
        <f t="shared" si="2"/>
        <v>10</v>
      </c>
      <c r="P15" s="3" t="s">
        <v>307</v>
      </c>
      <c r="Q15" s="1">
        <v>1.81</v>
      </c>
      <c r="R15" s="1" t="s">
        <v>46</v>
      </c>
      <c r="S15" s="1">
        <v>49</v>
      </c>
      <c r="T15" s="3" t="str" cm="1">
        <f t="array" ref="T15">_xlfn.LET(_xlpm.n,VALUE($P15),_xlfn.IFS(AND(_xlpm.n&gt;=0,_xlpm.n&lt;=99),"Yate",AND(_xlpm.n&gt;=200,_xlpm.n&lt;=299),"B&amp;W",AND(_xlpm.n&gt;=300,_xlpm.n&lt;=399),"Cheltenham",AND(_xlpm.n&gt;=500,_xlpm.n&lt;=599),"North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15" s="7">
        <f t="shared" si="3"/>
        <v>12</v>
      </c>
      <c r="W15" s="3" t="s">
        <v>85</v>
      </c>
      <c r="X15" s="25">
        <v>24.78</v>
      </c>
      <c r="Y15" s="1" t="s">
        <v>124</v>
      </c>
      <c r="Z15" s="1">
        <v>49</v>
      </c>
      <c r="AA15" s="3" t="str" cm="1">
        <f t="array" ref="AA15">_xlfn.LET(_xlpm.n,VALUE($W15),_xlfn.IFS(AND(_xlpm.n&gt;=0,_xlpm.n&lt;=99),"Yate",AND(_xlpm.n&gt;=200,_xlpm.n&lt;=299),"B&amp;W",AND(_xlpm.n&gt;=300,_xlpm.n&lt;=399),"Cheltenham",AND(_xlpm.n&gt;=500,_xlpm.n&lt;=599),"North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12</v>
      </c>
      <c r="AD15" s="3" t="s">
        <v>74</v>
      </c>
      <c r="AE15" s="1" t="s">
        <v>241</v>
      </c>
      <c r="AF15" s="1">
        <f t="shared" si="5"/>
        <v>208</v>
      </c>
      <c r="AG15" s="3" t="str" cm="1">
        <f t="array" ref="AG15">_xlfn.LET(_xlpm.n,VALUE($AD15),_xlfn.IFS(AND(_xlpm.n&gt;=0,_xlpm.n&lt;=99),"Yate",AND(_xlpm.n&gt;=200,_xlpm.n&lt;=299),"B&amp;W",AND(_xlpm.n&gt;=300,_xlpm.n&lt;=399),"Cheltenham",AND(_xlpm.n&gt;=500,_xlpm.n&lt;=599),"North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5" s="2"/>
    </row>
    <row r="16" spans="1:34" x14ac:dyDescent="0.35">
      <c r="A16" s="7">
        <f t="shared" si="0"/>
        <v>9</v>
      </c>
      <c r="B16" s="3" t="s">
        <v>311</v>
      </c>
      <c r="C16" s="25">
        <v>11.7</v>
      </c>
      <c r="D16" s="1" t="s">
        <v>171</v>
      </c>
      <c r="E16" s="1">
        <v>53</v>
      </c>
      <c r="F16" s="3" t="str" cm="1">
        <f t="array" ref="F16">_xlfn.LET(_xlpm.n,VALUE($B16),_xlfn.IFS(AND(_xlpm.n&gt;=0,_xlpm.n&lt;=99),"Yate",AND(_xlpm.n&gt;=200,_xlpm.n&lt;=299),"B&amp;W",AND(_xlpm.n&gt;=300,_xlpm.n&lt;=399),"Cheltenham",AND(_xlpm.n&gt;=500,_xlpm.n&lt;=599),"North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16" s="7">
        <f t="shared" si="1"/>
        <v>13</v>
      </c>
      <c r="I16" s="3" t="s">
        <v>185</v>
      </c>
      <c r="J16" s="25">
        <v>2.06</v>
      </c>
      <c r="K16" s="1" t="s">
        <v>128</v>
      </c>
      <c r="L16" s="1">
        <v>64</v>
      </c>
      <c r="M16" s="3" t="str" cm="1">
        <f t="array" ref="M16">_xlfn.LET(_xlpm.n,VALUE($I16),_xlfn.IFS(AND(_xlpm.n&gt;=0,_xlpm.n&lt;=99),"Yate",AND(_xlpm.n&gt;=200,_xlpm.n&lt;=299),"B&amp;W",AND(_xlpm.n&gt;=300,_xlpm.n&lt;=399),"Cheltenham",AND(_xlpm.n&gt;=500,_xlpm.n&lt;=599),"North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6" s="7">
        <f t="shared" si="2"/>
        <v>13</v>
      </c>
      <c r="P16" s="3" t="s">
        <v>315</v>
      </c>
      <c r="Q16" s="25">
        <v>1.79</v>
      </c>
      <c r="R16" s="1" t="s">
        <v>242</v>
      </c>
      <c r="S16" s="1">
        <v>48</v>
      </c>
      <c r="T16" s="3" t="str" cm="1">
        <f t="array" ref="T16">_xlfn.LET(_xlpm.n,VALUE($P16),_xlfn.IFS(AND(_xlpm.n&gt;=0,_xlpm.n&lt;=99),"Yate",AND(_xlpm.n&gt;=200,_xlpm.n&lt;=299),"B&amp;W",AND(_xlpm.n&gt;=300,_xlpm.n&lt;=399),"Cheltenham",AND(_xlpm.n&gt;=500,_xlpm.n&lt;=599),"North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6" s="7">
        <f t="shared" si="3"/>
        <v>13</v>
      </c>
      <c r="W16" s="3" t="s">
        <v>311</v>
      </c>
      <c r="X16" s="25">
        <v>23.05</v>
      </c>
      <c r="Y16" s="1" t="s">
        <v>171</v>
      </c>
      <c r="Z16" s="1">
        <v>46</v>
      </c>
      <c r="AA16" s="3" t="str" cm="1">
        <f t="array" ref="AA16">_xlfn.LET(_xlpm.n,VALUE($W16),_xlfn.IFS(AND(_xlpm.n&gt;=0,_xlpm.n&lt;=99),"Yate",AND(_xlpm.n&gt;=200,_xlpm.n&lt;=299),"B&amp;W",AND(_xlpm.n&gt;=300,_xlpm.n&lt;=399),"Cheltenham",AND(_xlpm.n&gt;=500,_xlpm.n&lt;=599),"North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6" s="7">
        <f t="shared" si="4"/>
        <v>12</v>
      </c>
      <c r="AD16" s="3" t="s">
        <v>305</v>
      </c>
      <c r="AE16" s="1" t="s">
        <v>154</v>
      </c>
      <c r="AF16" s="1">
        <f t="shared" si="5"/>
        <v>208</v>
      </c>
      <c r="AG16" s="3" t="str" cm="1">
        <f t="array" ref="AG16">_xlfn.LET(_xlpm.n,VALUE($AD16),_xlfn.IFS(AND(_xlpm.n&gt;=0,_xlpm.n&lt;=99),"Yate",AND(_xlpm.n&gt;=200,_xlpm.n&lt;=299),"B&amp;W",AND(_xlpm.n&gt;=300,_xlpm.n&lt;=399),"Cheltenham",AND(_xlpm.n&gt;=500,_xlpm.n&lt;=599),"North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6" s="2"/>
    </row>
    <row r="17" spans="1:34" x14ac:dyDescent="0.35">
      <c r="A17" s="7">
        <f t="shared" si="0"/>
        <v>14</v>
      </c>
      <c r="B17" s="3" t="s">
        <v>298</v>
      </c>
      <c r="C17" s="25">
        <v>11.8</v>
      </c>
      <c r="D17" s="1" t="s">
        <v>210</v>
      </c>
      <c r="E17" s="1">
        <v>52</v>
      </c>
      <c r="F17" s="3" t="str" cm="1">
        <f t="array" ref="F17">_xlfn.LET(_xlpm.n,VALUE($B17),_xlfn.IFS(AND(_xlpm.n&gt;=0,_xlpm.n&lt;=99),"Yate",AND(_xlpm.n&gt;=200,_xlpm.n&lt;=299),"B&amp;W",AND(_xlpm.n&gt;=300,_xlpm.n&lt;=399),"Cheltenham",AND(_xlpm.n&gt;=500,_xlpm.n&lt;=599),"North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7" s="7">
        <f t="shared" si="1"/>
        <v>14</v>
      </c>
      <c r="I17" s="3" t="s">
        <v>119</v>
      </c>
      <c r="J17" s="25">
        <v>2.0699999999999998</v>
      </c>
      <c r="K17" s="1" t="s">
        <v>122</v>
      </c>
      <c r="L17" s="1">
        <v>63</v>
      </c>
      <c r="M17" s="3" t="str" cm="1">
        <f t="array" ref="M17">_xlfn.LET(_xlpm.n,VALUE($I17),_xlfn.IFS(AND(_xlpm.n&gt;=0,_xlpm.n&lt;=99),"Yate",AND(_xlpm.n&gt;=200,_xlpm.n&lt;=299),"B&amp;W",AND(_xlpm.n&gt;=300,_xlpm.n&lt;=399),"Cheltenham",AND(_xlpm.n&gt;=500,_xlpm.n&lt;=599),"North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17" s="7">
        <f t="shared" si="2"/>
        <v>14</v>
      </c>
      <c r="P17" s="3" t="s">
        <v>89</v>
      </c>
      <c r="Q17" s="25">
        <v>1.75</v>
      </c>
      <c r="R17" s="1" t="s">
        <v>129</v>
      </c>
      <c r="S17" s="1">
        <v>46</v>
      </c>
      <c r="T17" s="3" t="str" cm="1">
        <f t="array" ref="T17">_xlfn.LET(_xlpm.n,VALUE($P17),_xlfn.IFS(AND(_xlpm.n&gt;=0,_xlpm.n&lt;=99),"Yate",AND(_xlpm.n&gt;=200,_xlpm.n&lt;=299),"B&amp;W",AND(_xlpm.n&gt;=300,_xlpm.n&lt;=399),"Cheltenham",AND(_xlpm.n&gt;=500,_xlpm.n&lt;=599),"North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7" s="7">
        <f t="shared" si="3"/>
        <v>14</v>
      </c>
      <c r="W17" s="3" t="s">
        <v>315</v>
      </c>
      <c r="X17" s="1">
        <v>22.78</v>
      </c>
      <c r="Y17" s="1" t="s">
        <v>242</v>
      </c>
      <c r="Z17" s="1">
        <v>45</v>
      </c>
      <c r="AA17" s="3" t="str" cm="1">
        <f t="array" ref="AA17">_xlfn.LET(_xlpm.n,VALUE($W17),_xlfn.IFS(AND(_xlpm.n&gt;=0,_xlpm.n&lt;=99),"Yate",AND(_xlpm.n&gt;=200,_xlpm.n&lt;=299),"B&amp;W",AND(_xlpm.n&gt;=300,_xlpm.n&lt;=399),"Cheltenham",AND(_xlpm.n&gt;=500,_xlpm.n&lt;=599),"North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7" s="7">
        <f t="shared" si="4"/>
        <v>14</v>
      </c>
      <c r="AD17" s="3" t="s">
        <v>89</v>
      </c>
      <c r="AE17" s="1" t="s">
        <v>129</v>
      </c>
      <c r="AF17" s="1">
        <f t="shared" si="5"/>
        <v>206</v>
      </c>
      <c r="AG17" s="3" t="str" cm="1">
        <f t="array" ref="AG17">_xlfn.LET(_xlpm.n,VALUE($AD17),_xlfn.IFS(AND(_xlpm.n&gt;=0,_xlpm.n&lt;=99),"Yate",AND(_xlpm.n&gt;=200,_xlpm.n&lt;=299),"B&amp;W",AND(_xlpm.n&gt;=300,_xlpm.n&lt;=399),"Cheltenham",AND(_xlpm.n&gt;=500,_xlpm.n&lt;=599),"North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17" s="2"/>
    </row>
    <row r="18" spans="1:34" x14ac:dyDescent="0.35">
      <c r="A18" s="7">
        <f t="shared" si="0"/>
        <v>14</v>
      </c>
      <c r="B18" s="3" t="s">
        <v>173</v>
      </c>
      <c r="C18" s="25">
        <v>11.8</v>
      </c>
      <c r="D18" s="1" t="s">
        <v>247</v>
      </c>
      <c r="E18" s="1">
        <v>52</v>
      </c>
      <c r="F18" s="3" t="str" cm="1">
        <f t="array" ref="F18">_xlfn.LET(_xlpm.n,VALUE($B18),_xlfn.IFS(AND(_xlpm.n&gt;=0,_xlpm.n&lt;=99),"Yate",AND(_xlpm.n&gt;=200,_xlpm.n&lt;=299),"B&amp;W",AND(_xlpm.n&gt;=300,_xlpm.n&lt;=399),"Cheltenham",AND(_xlpm.n&gt;=500,_xlpm.n&lt;=599),"North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8" s="7">
        <f t="shared" si="1"/>
        <v>14</v>
      </c>
      <c r="I18" s="3" t="s">
        <v>303</v>
      </c>
      <c r="J18" s="25">
        <v>2.0699999999999998</v>
      </c>
      <c r="K18" s="1" t="s">
        <v>75</v>
      </c>
      <c r="L18" s="1">
        <v>63</v>
      </c>
      <c r="M18" s="3" t="str" cm="1">
        <f t="array" ref="M18">_xlfn.LET(_xlpm.n,VALUE($I18),_xlfn.IFS(AND(_xlpm.n&gt;=0,_xlpm.n&lt;=99),"Yate",AND(_xlpm.n&gt;=200,_xlpm.n&lt;=299),"B&amp;W",AND(_xlpm.n&gt;=300,_xlpm.n&lt;=399),"Cheltenham",AND(_xlpm.n&gt;=500,_xlpm.n&lt;=599),"North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8" s="7">
        <f t="shared" si="2"/>
        <v>15</v>
      </c>
      <c r="P18" s="3" t="s">
        <v>308</v>
      </c>
      <c r="Q18" s="25">
        <v>1.72</v>
      </c>
      <c r="R18" s="1" t="s">
        <v>249</v>
      </c>
      <c r="S18" s="1">
        <v>45</v>
      </c>
      <c r="T18" s="3" t="str" cm="1">
        <f t="array" ref="T18">_xlfn.LET(_xlpm.n,VALUE($P18),_xlfn.IFS(AND(_xlpm.n&gt;=0,_xlpm.n&lt;=99),"Yate",AND(_xlpm.n&gt;=200,_xlpm.n&lt;=299),"B&amp;W",AND(_xlpm.n&gt;=300,_xlpm.n&lt;=399),"Cheltenham",AND(_xlpm.n&gt;=500,_xlpm.n&lt;=599),"North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8" s="7">
        <f t="shared" si="3"/>
        <v>15</v>
      </c>
      <c r="W18" s="3" t="s">
        <v>318</v>
      </c>
      <c r="X18" s="1">
        <v>22.67</v>
      </c>
      <c r="Y18" s="1" t="s">
        <v>206</v>
      </c>
      <c r="Z18" s="1">
        <v>45</v>
      </c>
      <c r="AA18" s="3" t="str" cm="1">
        <f t="array" ref="AA18">_xlfn.LET(_xlpm.n,VALUE($W18),_xlfn.IFS(AND(_xlpm.n&gt;=0,_xlpm.n&lt;=99),"Yate",AND(_xlpm.n&gt;=200,_xlpm.n&lt;=299),"B&amp;W",AND(_xlpm.n&gt;=300,_xlpm.n&lt;=399),"Cheltenham",AND(_xlpm.n&gt;=500,_xlpm.n&lt;=599),"North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18" s="7">
        <f t="shared" si="4"/>
        <v>15</v>
      </c>
      <c r="AD18" s="3" t="s">
        <v>299</v>
      </c>
      <c r="AE18" s="1" t="s">
        <v>255</v>
      </c>
      <c r="AF18" s="1">
        <f t="shared" si="5"/>
        <v>203</v>
      </c>
      <c r="AG18" s="3" t="str" cm="1">
        <f t="array" ref="AG18">_xlfn.LET(_xlpm.n,VALUE($AD18),_xlfn.IFS(AND(_xlpm.n&gt;=0,_xlpm.n&lt;=99),"Yate",AND(_xlpm.n&gt;=200,_xlpm.n&lt;=299),"B&amp;W",AND(_xlpm.n&gt;=300,_xlpm.n&lt;=399),"Cheltenham",AND(_xlpm.n&gt;=500,_xlpm.n&lt;=599),"North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18" s="2"/>
    </row>
    <row r="19" spans="1:34" x14ac:dyDescent="0.35">
      <c r="A19" s="7">
        <f t="shared" si="0"/>
        <v>16</v>
      </c>
      <c r="B19" s="3" t="s">
        <v>116</v>
      </c>
      <c r="C19" s="25">
        <v>11.9</v>
      </c>
      <c r="D19" s="1" t="s">
        <v>257</v>
      </c>
      <c r="E19" s="1">
        <v>51</v>
      </c>
      <c r="F19" s="3" t="str" cm="1">
        <f t="array" ref="F19">_xlfn.LET(_xlpm.n,VALUE($B19),_xlfn.IFS(AND(_xlpm.n&gt;=0,_xlpm.n&lt;=99),"Yate",AND(_xlpm.n&gt;=200,_xlpm.n&lt;=299),"B&amp;W",AND(_xlpm.n&gt;=300,_xlpm.n&lt;=399),"Cheltenham",AND(_xlpm.n&gt;=500,_xlpm.n&lt;=599),"North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9" s="7">
        <f t="shared" si="1"/>
        <v>14</v>
      </c>
      <c r="I19" s="3" t="s">
        <v>302</v>
      </c>
      <c r="J19" s="1">
        <v>2.0699999999999998</v>
      </c>
      <c r="K19" s="1" t="s">
        <v>188</v>
      </c>
      <c r="L19" s="1">
        <v>63</v>
      </c>
      <c r="M19" s="3" t="str" cm="1">
        <f t="array" ref="M19">_xlfn.LET(_xlpm.n,VALUE($I19),_xlfn.IFS(AND(_xlpm.n&gt;=0,_xlpm.n&lt;=99),"Yate",AND(_xlpm.n&gt;=200,_xlpm.n&lt;=299),"B&amp;W",AND(_xlpm.n&gt;=300,_xlpm.n&lt;=399),"Cheltenham",AND(_xlpm.n&gt;=500,_xlpm.n&lt;=599),"North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9" s="7">
        <f t="shared" si="2"/>
        <v>15</v>
      </c>
      <c r="P19" s="3" t="s">
        <v>120</v>
      </c>
      <c r="Q19" s="25">
        <v>1.72</v>
      </c>
      <c r="R19" s="1" t="s">
        <v>133</v>
      </c>
      <c r="S19" s="1">
        <v>45</v>
      </c>
      <c r="T19" s="3" t="str" cm="1">
        <f t="array" ref="T19">_xlfn.LET(_xlpm.n,VALUE($P19),_xlfn.IFS(AND(_xlpm.n&gt;=0,_xlpm.n&lt;=99),"Yate",AND(_xlpm.n&gt;=200,_xlpm.n&lt;=299),"B&amp;W",AND(_xlpm.n&gt;=300,_xlpm.n&lt;=399),"Cheltenham",AND(_xlpm.n&gt;=500,_xlpm.n&lt;=599),"North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9" s="7">
        <f t="shared" si="3"/>
        <v>16</v>
      </c>
      <c r="W19" s="3" t="s">
        <v>314</v>
      </c>
      <c r="X19" s="25">
        <v>22.28</v>
      </c>
      <c r="Y19" s="1" t="s">
        <v>187</v>
      </c>
      <c r="Z19" s="1">
        <v>44</v>
      </c>
      <c r="AA19" s="3" t="str" cm="1">
        <f t="array" ref="AA19">_xlfn.LET(_xlpm.n,VALUE($W19),_xlfn.IFS(AND(_xlpm.n&gt;=0,_xlpm.n&lt;=99),"Yate",AND(_xlpm.n&gt;=200,_xlpm.n&lt;=299),"B&amp;W",AND(_xlpm.n&gt;=300,_xlpm.n&lt;=399),"Cheltenham",AND(_xlpm.n&gt;=500,_xlpm.n&lt;=599),"North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9" s="7">
        <f t="shared" si="4"/>
        <v>15</v>
      </c>
      <c r="AD19" s="3" t="s">
        <v>304</v>
      </c>
      <c r="AE19" s="1" t="s">
        <v>240</v>
      </c>
      <c r="AF19" s="1">
        <f t="shared" si="5"/>
        <v>203</v>
      </c>
      <c r="AG19" s="3" t="str" cm="1">
        <f t="array" ref="AG19">_xlfn.LET(_xlpm.n,VALUE($AD19),_xlfn.IFS(AND(_xlpm.n&gt;=0,_xlpm.n&lt;=99),"Yate",AND(_xlpm.n&gt;=200,_xlpm.n&lt;=299),"B&amp;W",AND(_xlpm.n&gt;=300,_xlpm.n&lt;=399),"Cheltenham",AND(_xlpm.n&gt;=500,_xlpm.n&lt;=599),"North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19" s="2"/>
    </row>
    <row r="20" spans="1:34" x14ac:dyDescent="0.35">
      <c r="A20" s="7">
        <f t="shared" si="0"/>
        <v>16</v>
      </c>
      <c r="B20" s="3" t="s">
        <v>74</v>
      </c>
      <c r="C20" s="25">
        <v>11.9</v>
      </c>
      <c r="D20" s="1" t="s">
        <v>241</v>
      </c>
      <c r="E20" s="1">
        <v>51</v>
      </c>
      <c r="F20" s="3" t="str" cm="1">
        <f t="array" ref="F20">_xlfn.LET(_xlpm.n,VALUE($B20),_xlfn.IFS(AND(_xlpm.n&gt;=0,_xlpm.n&lt;=99),"Yate",AND(_xlpm.n&gt;=200,_xlpm.n&lt;=299),"B&amp;W",AND(_xlpm.n&gt;=300,_xlpm.n&lt;=399),"Cheltenham",AND(_xlpm.n&gt;=500,_xlpm.n&lt;=599),"North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0" s="7">
        <f t="shared" si="1"/>
        <v>14</v>
      </c>
      <c r="I20" s="3" t="s">
        <v>309</v>
      </c>
      <c r="J20" s="25">
        <v>2.0699999999999998</v>
      </c>
      <c r="K20" s="1" t="s">
        <v>172</v>
      </c>
      <c r="L20" s="1">
        <v>63</v>
      </c>
      <c r="M20" s="3" t="str" cm="1">
        <f t="array" ref="M20">_xlfn.LET(_xlpm.n,VALUE($I20),_xlfn.IFS(AND(_xlpm.n&gt;=0,_xlpm.n&lt;=99),"Yate",AND(_xlpm.n&gt;=200,_xlpm.n&lt;=299),"B&amp;W",AND(_xlpm.n&gt;=300,_xlpm.n&lt;=399),"Cheltenham",AND(_xlpm.n&gt;=500,_xlpm.n&lt;=599),"North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0" s="7">
        <f t="shared" si="2"/>
        <v>15</v>
      </c>
      <c r="P20" s="3" t="s">
        <v>297</v>
      </c>
      <c r="Q20" s="25">
        <v>1.72</v>
      </c>
      <c r="R20" s="1" t="s">
        <v>228</v>
      </c>
      <c r="S20" s="1">
        <v>45</v>
      </c>
      <c r="T20" s="3" t="str" cm="1">
        <f t="array" ref="T20">_xlfn.LET(_xlpm.n,VALUE($P20),_xlfn.IFS(AND(_xlpm.n&gt;=0,_xlpm.n&lt;=99),"Yate",AND(_xlpm.n&gt;=200,_xlpm.n&lt;=299),"B&amp;W",AND(_xlpm.n&gt;=300,_xlpm.n&lt;=399),"Cheltenham",AND(_xlpm.n&gt;=500,_xlpm.n&lt;=599),"North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20" s="7">
        <f t="shared" si="3"/>
        <v>17</v>
      </c>
      <c r="W20" s="3" t="s">
        <v>72</v>
      </c>
      <c r="X20" s="25">
        <v>21.69</v>
      </c>
      <c r="Y20" s="1" t="s">
        <v>48</v>
      </c>
      <c r="Z20" s="1">
        <v>43</v>
      </c>
      <c r="AA20" s="3" t="str" cm="1">
        <f t="array" ref="AA20">_xlfn.LET(_xlpm.n,VALUE($W20),_xlfn.IFS(AND(_xlpm.n&gt;=0,_xlpm.n&lt;=99),"Yate",AND(_xlpm.n&gt;=200,_xlpm.n&lt;=299),"B&amp;W",AND(_xlpm.n&gt;=300,_xlpm.n&lt;=399),"Cheltenham",AND(_xlpm.n&gt;=500,_xlpm.n&lt;=599),"North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0" s="7">
        <f t="shared" si="4"/>
        <v>17</v>
      </c>
      <c r="AD20" s="3" t="s">
        <v>119</v>
      </c>
      <c r="AE20" s="1" t="s">
        <v>122</v>
      </c>
      <c r="AF20" s="1">
        <f t="shared" si="5"/>
        <v>201</v>
      </c>
      <c r="AG20" s="3" t="str" cm="1">
        <f t="array" ref="AG20">_xlfn.LET(_xlpm.n,VALUE($AD20),_xlfn.IFS(AND(_xlpm.n&gt;=0,_xlpm.n&lt;=99),"Yate",AND(_xlpm.n&gt;=200,_xlpm.n&lt;=299),"B&amp;W",AND(_xlpm.n&gt;=300,_xlpm.n&lt;=399),"Cheltenham",AND(_xlpm.n&gt;=500,_xlpm.n&lt;=599),"North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0" s="2"/>
    </row>
    <row r="21" spans="1:34" x14ac:dyDescent="0.35">
      <c r="A21" s="7">
        <f t="shared" si="0"/>
        <v>16</v>
      </c>
      <c r="B21" s="3" t="s">
        <v>305</v>
      </c>
      <c r="C21" s="25">
        <v>11.9</v>
      </c>
      <c r="D21" s="1" t="s">
        <v>154</v>
      </c>
      <c r="E21" s="1">
        <v>51</v>
      </c>
      <c r="F21" s="3" t="str" cm="1">
        <f t="array" ref="F21">_xlfn.LET(_xlpm.n,VALUE($B21),_xlfn.IFS(AND(_xlpm.n&gt;=0,_xlpm.n&lt;=99),"Yate",AND(_xlpm.n&gt;=200,_xlpm.n&lt;=299),"B&amp;W",AND(_xlpm.n&gt;=300,_xlpm.n&lt;=399),"Cheltenham",AND(_xlpm.n&gt;=500,_xlpm.n&lt;=599),"North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1" s="7">
        <f t="shared" si="1"/>
        <v>18</v>
      </c>
      <c r="I21" s="3" t="s">
        <v>307</v>
      </c>
      <c r="J21" s="25">
        <v>2.09</v>
      </c>
      <c r="K21" s="1" t="s">
        <v>46</v>
      </c>
      <c r="L21" s="1">
        <v>61</v>
      </c>
      <c r="M21" s="3" t="str" cm="1">
        <f t="array" ref="M21">_xlfn.LET(_xlpm.n,VALUE($I21),_xlfn.IFS(AND(_xlpm.n&gt;=0,_xlpm.n&lt;=99),"Yate",AND(_xlpm.n&gt;=200,_xlpm.n&lt;=299),"B&amp;W",AND(_xlpm.n&gt;=300,_xlpm.n&lt;=399),"Cheltenham",AND(_xlpm.n&gt;=500,_xlpm.n&lt;=599),"North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1" s="7">
        <f t="shared" si="2"/>
        <v>18</v>
      </c>
      <c r="P21" s="3" t="s">
        <v>174</v>
      </c>
      <c r="Q21" s="25">
        <v>1.71</v>
      </c>
      <c r="R21" s="1" t="s">
        <v>227</v>
      </c>
      <c r="S21" s="1">
        <v>44</v>
      </c>
      <c r="T21" s="3" t="str" cm="1">
        <f t="array" ref="T21">_xlfn.LET(_xlpm.n,VALUE($P21),_xlfn.IFS(AND(_xlpm.n&gt;=0,_xlpm.n&lt;=99),"Yate",AND(_xlpm.n&gt;=200,_xlpm.n&lt;=299),"B&amp;W",AND(_xlpm.n&gt;=300,_xlpm.n&lt;=399),"Cheltenham",AND(_xlpm.n&gt;=500,_xlpm.n&lt;=599),"North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21" s="7">
        <f t="shared" si="3"/>
        <v>18</v>
      </c>
      <c r="W21" s="3" t="s">
        <v>96</v>
      </c>
      <c r="X21" s="25">
        <v>21.02</v>
      </c>
      <c r="Y21" s="1" t="s">
        <v>265</v>
      </c>
      <c r="Z21" s="1">
        <v>42</v>
      </c>
      <c r="AA21" s="3" t="str" cm="1">
        <f t="array" ref="AA21">_xlfn.LET(_xlpm.n,VALUE($W21),_xlfn.IFS(AND(_xlpm.n&gt;=0,_xlpm.n&lt;=99),"Yate",AND(_xlpm.n&gt;=200,_xlpm.n&lt;=299),"B&amp;W",AND(_xlpm.n&gt;=300,_xlpm.n&lt;=399),"Cheltenham",AND(_xlpm.n&gt;=500,_xlpm.n&lt;=599),"North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17</v>
      </c>
      <c r="AD21" s="3" t="s">
        <v>91</v>
      </c>
      <c r="AE21" s="1" t="s">
        <v>47</v>
      </c>
      <c r="AF21" s="1">
        <f t="shared" si="5"/>
        <v>201</v>
      </c>
      <c r="AG21" s="3" t="str" cm="1">
        <f t="array" ref="AG21">_xlfn.LET(_xlpm.n,VALUE($AD21),_xlfn.IFS(AND(_xlpm.n&gt;=0,_xlpm.n&lt;=99),"Yate",AND(_xlpm.n&gt;=200,_xlpm.n&lt;=299),"B&amp;W",AND(_xlpm.n&gt;=300,_xlpm.n&lt;=399),"Cheltenham",AND(_xlpm.n&gt;=500,_xlpm.n&lt;=599),"North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1" s="2"/>
    </row>
    <row r="22" spans="1:34" x14ac:dyDescent="0.35">
      <c r="A22" s="7">
        <f t="shared" si="0"/>
        <v>19</v>
      </c>
      <c r="B22" s="3" t="s">
        <v>299</v>
      </c>
      <c r="C22" s="25">
        <v>12</v>
      </c>
      <c r="D22" s="1" t="s">
        <v>255</v>
      </c>
      <c r="E22" s="1">
        <v>50</v>
      </c>
      <c r="F22" s="3" t="str" cm="1">
        <f t="array" ref="F22">_xlfn.LET(_xlpm.n,VALUE($B22),_xlfn.IFS(AND(_xlpm.n&gt;=0,_xlpm.n&lt;=99),"Yate",AND(_xlpm.n&gt;=200,_xlpm.n&lt;=299),"B&amp;W",AND(_xlpm.n&gt;=300,_xlpm.n&lt;=399),"Cheltenham",AND(_xlpm.n&gt;=500,_xlpm.n&lt;=599),"North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2" s="7">
        <f t="shared" si="1"/>
        <v>19</v>
      </c>
      <c r="I22" s="3" t="s">
        <v>194</v>
      </c>
      <c r="J22" s="1">
        <v>2.1</v>
      </c>
      <c r="K22" s="1" t="s">
        <v>195</v>
      </c>
      <c r="L22" s="1">
        <v>60</v>
      </c>
      <c r="M22" s="3" t="str" cm="1">
        <f t="array" ref="M22">_xlfn.LET(_xlpm.n,VALUE($I22),_xlfn.IFS(AND(_xlpm.n&gt;=0,_xlpm.n&lt;=99),"Yate",AND(_xlpm.n&gt;=200,_xlpm.n&lt;=299),"B&amp;W",AND(_xlpm.n&gt;=300,_xlpm.n&lt;=399),"Cheltenham",AND(_xlpm.n&gt;=500,_xlpm.n&lt;=599),"North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2" s="7">
        <f t="shared" si="2"/>
        <v>19</v>
      </c>
      <c r="P22" s="3" t="s">
        <v>299</v>
      </c>
      <c r="Q22" s="1">
        <v>1.69</v>
      </c>
      <c r="R22" s="1" t="s">
        <v>255</v>
      </c>
      <c r="S22" s="1">
        <v>43</v>
      </c>
      <c r="T22" s="3" t="str" cm="1">
        <f t="array" ref="T22">_xlfn.LET(_xlpm.n,VALUE($P22),_xlfn.IFS(AND(_xlpm.n&gt;=0,_xlpm.n&lt;=99),"Yate",AND(_xlpm.n&gt;=200,_xlpm.n&lt;=299),"B&amp;W",AND(_xlpm.n&gt;=300,_xlpm.n&lt;=399),"Cheltenham",AND(_xlpm.n&gt;=500,_xlpm.n&lt;=599),"North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2" s="7">
        <f t="shared" si="3"/>
        <v>19</v>
      </c>
      <c r="W22" s="3" t="s">
        <v>73</v>
      </c>
      <c r="X22" s="25">
        <v>20.95</v>
      </c>
      <c r="Y22" s="1" t="s">
        <v>224</v>
      </c>
      <c r="Z22" s="1">
        <v>41</v>
      </c>
      <c r="AA22" s="3" t="str" cm="1">
        <f t="array" ref="AA22">_xlfn.LET(_xlpm.n,VALUE($W22),_xlfn.IFS(AND(_xlpm.n&gt;=0,_xlpm.n&lt;=99),"Yate",AND(_xlpm.n&gt;=200,_xlpm.n&lt;=299),"B&amp;W",AND(_xlpm.n&gt;=300,_xlpm.n&lt;=399),"Cheltenham",AND(_xlpm.n&gt;=500,_xlpm.n&lt;=599),"North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2" s="7">
        <f t="shared" si="4"/>
        <v>19</v>
      </c>
      <c r="AD22" s="3" t="s">
        <v>174</v>
      </c>
      <c r="AE22" s="1" t="s">
        <v>227</v>
      </c>
      <c r="AF22" s="1">
        <f t="shared" si="5"/>
        <v>199</v>
      </c>
      <c r="AG22" s="3" t="str" cm="1">
        <f t="array" ref="AG22">_xlfn.LET(_xlpm.n,VALUE($AD22),_xlfn.IFS(AND(_xlpm.n&gt;=0,_xlpm.n&lt;=99),"Yate",AND(_xlpm.n&gt;=200,_xlpm.n&lt;=299),"B&amp;W",AND(_xlpm.n&gt;=300,_xlpm.n&lt;=399),"Cheltenham",AND(_xlpm.n&gt;=500,_xlpm.n&lt;=599),"North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2" s="2"/>
    </row>
    <row r="23" spans="1:34" x14ac:dyDescent="0.35">
      <c r="A23" s="7">
        <f t="shared" si="0"/>
        <v>19</v>
      </c>
      <c r="B23" s="3" t="s">
        <v>185</v>
      </c>
      <c r="C23" s="25">
        <v>12</v>
      </c>
      <c r="D23" s="1" t="s">
        <v>128</v>
      </c>
      <c r="E23" s="1">
        <v>50</v>
      </c>
      <c r="F23" s="3" t="str" cm="1">
        <f t="array" ref="F23">_xlfn.LET(_xlpm.n,VALUE($B23),_xlfn.IFS(AND(_xlpm.n&gt;=0,_xlpm.n&lt;=99),"Yate",AND(_xlpm.n&gt;=200,_xlpm.n&lt;=299),"B&amp;W",AND(_xlpm.n&gt;=300,_xlpm.n&lt;=399),"Cheltenham",AND(_xlpm.n&gt;=500,_xlpm.n&lt;=599),"North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3" s="7">
        <f t="shared" si="1"/>
        <v>19</v>
      </c>
      <c r="I23" s="3" t="s">
        <v>96</v>
      </c>
      <c r="J23" s="25">
        <v>2.1</v>
      </c>
      <c r="K23" s="1" t="s">
        <v>265</v>
      </c>
      <c r="L23" s="1">
        <v>60</v>
      </c>
      <c r="M23" s="3" t="str" cm="1">
        <f t="array" ref="M23">_xlfn.LET(_xlpm.n,VALUE($I23),_xlfn.IFS(AND(_xlpm.n&gt;=0,_xlpm.n&lt;=99),"Yate",AND(_xlpm.n&gt;=200,_xlpm.n&lt;=299),"B&amp;W",AND(_xlpm.n&gt;=300,_xlpm.n&lt;=399),"Cheltenham",AND(_xlpm.n&gt;=500,_xlpm.n&lt;=599),"North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23" s="7">
        <f t="shared" si="2"/>
        <v>20</v>
      </c>
      <c r="P23" s="3" t="s">
        <v>45</v>
      </c>
      <c r="Q23" s="25">
        <v>1.66</v>
      </c>
      <c r="R23" s="1" t="s">
        <v>238</v>
      </c>
      <c r="S23" s="1">
        <v>42</v>
      </c>
      <c r="T23" s="3" t="str" cm="1">
        <f t="array" ref="T23">_xlfn.LET(_xlpm.n,VALUE($P23),_xlfn.IFS(AND(_xlpm.n&gt;=0,_xlpm.n&lt;=99),"Yate",AND(_xlpm.n&gt;=200,_xlpm.n&lt;=299),"B&amp;W",AND(_xlpm.n&gt;=300,_xlpm.n&lt;=399),"Cheltenham",AND(_xlpm.n&gt;=500,_xlpm.n&lt;=599),"North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3" s="7">
        <f t="shared" si="3"/>
        <v>20</v>
      </c>
      <c r="W23" s="3" t="s">
        <v>119</v>
      </c>
      <c r="X23" s="25">
        <v>20.73</v>
      </c>
      <c r="Y23" s="1" t="s">
        <v>122</v>
      </c>
      <c r="Z23" s="1">
        <v>41</v>
      </c>
      <c r="AA23" s="3" t="str" cm="1">
        <f t="array" ref="AA23">_xlfn.LET(_xlpm.n,VALUE($W23),_xlfn.IFS(AND(_xlpm.n&gt;=0,_xlpm.n&lt;=99),"Yate",AND(_xlpm.n&gt;=200,_xlpm.n&lt;=299),"B&amp;W",AND(_xlpm.n&gt;=300,_xlpm.n&lt;=399),"Cheltenham",AND(_xlpm.n&gt;=500,_xlpm.n&lt;=599),"North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3" s="7">
        <f t="shared" si="4"/>
        <v>20</v>
      </c>
      <c r="AD23" s="3" t="s">
        <v>96</v>
      </c>
      <c r="AE23" s="1" t="s">
        <v>265</v>
      </c>
      <c r="AF23" s="1">
        <f t="shared" si="5"/>
        <v>196</v>
      </c>
      <c r="AG23" s="3" t="str" cm="1">
        <f t="array" ref="AG23">_xlfn.LET(_xlpm.n,VALUE($AD23),_xlfn.IFS(AND(_xlpm.n&gt;=0,_xlpm.n&lt;=99),"Yate",AND(_xlpm.n&gt;=200,_xlpm.n&lt;=299),"B&amp;W",AND(_xlpm.n&gt;=300,_xlpm.n&lt;=399),"Cheltenham",AND(_xlpm.n&gt;=500,_xlpm.n&lt;=599),"North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3" s="2"/>
    </row>
    <row r="24" spans="1:34" x14ac:dyDescent="0.35">
      <c r="A24" s="7">
        <f t="shared" si="0"/>
        <v>19</v>
      </c>
      <c r="B24" s="3" t="s">
        <v>303</v>
      </c>
      <c r="C24" s="25">
        <v>12</v>
      </c>
      <c r="D24" s="1" t="s">
        <v>75</v>
      </c>
      <c r="E24" s="1">
        <v>50</v>
      </c>
      <c r="F24" s="3" t="str" cm="1">
        <f t="array" ref="F24">_xlfn.LET(_xlpm.n,VALUE($B24),_xlfn.IFS(AND(_xlpm.n&gt;=0,_xlpm.n&lt;=99),"Yate",AND(_xlpm.n&gt;=200,_xlpm.n&lt;=299),"B&amp;W",AND(_xlpm.n&gt;=300,_xlpm.n&lt;=399),"Cheltenham",AND(_xlpm.n&gt;=500,_xlpm.n&lt;=599),"North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4" s="7">
        <f t="shared" si="1"/>
        <v>19</v>
      </c>
      <c r="I24" s="3" t="s">
        <v>174</v>
      </c>
      <c r="J24" s="25">
        <v>2.1</v>
      </c>
      <c r="K24" s="1" t="s">
        <v>227</v>
      </c>
      <c r="L24" s="1">
        <v>60</v>
      </c>
      <c r="M24" s="3" t="str" cm="1">
        <f t="array" ref="M24">_xlfn.LET(_xlpm.n,VALUE($I24),_xlfn.IFS(AND(_xlpm.n&gt;=0,_xlpm.n&lt;=99),"Yate",AND(_xlpm.n&gt;=200,_xlpm.n&lt;=299),"B&amp;W",AND(_xlpm.n&gt;=300,_xlpm.n&lt;=399),"Cheltenham",AND(_xlpm.n&gt;=500,_xlpm.n&lt;=599),"North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24" s="7">
        <f t="shared" si="2"/>
        <v>20</v>
      </c>
      <c r="P24" s="3" t="s">
        <v>173</v>
      </c>
      <c r="Q24" s="25">
        <v>1.66</v>
      </c>
      <c r="R24" s="1" t="s">
        <v>247</v>
      </c>
      <c r="S24" s="1">
        <v>42</v>
      </c>
      <c r="T24" s="3" t="str" cm="1">
        <f t="array" ref="T24">_xlfn.LET(_xlpm.n,VALUE($P24),_xlfn.IFS(AND(_xlpm.n&gt;=0,_xlpm.n&lt;=99),"Yate",AND(_xlpm.n&gt;=200,_xlpm.n&lt;=299),"B&amp;W",AND(_xlpm.n&gt;=300,_xlpm.n&lt;=399),"Cheltenham",AND(_xlpm.n&gt;=500,_xlpm.n&lt;=599),"North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4" s="7">
        <f t="shared" si="3"/>
        <v>21</v>
      </c>
      <c r="W24" s="3" t="s">
        <v>300</v>
      </c>
      <c r="X24" s="25">
        <v>20.38</v>
      </c>
      <c r="Y24" s="1" t="s">
        <v>127</v>
      </c>
      <c r="Z24" s="1">
        <v>40</v>
      </c>
      <c r="AA24" s="3" t="str" cm="1">
        <f t="array" ref="AA24">_xlfn.LET(_xlpm.n,VALUE($W24),_xlfn.IFS(AND(_xlpm.n&gt;=0,_xlpm.n&lt;=99),"Yate",AND(_xlpm.n&gt;=200,_xlpm.n&lt;=299),"B&amp;W",AND(_xlpm.n&gt;=300,_xlpm.n&lt;=399),"Cheltenham",AND(_xlpm.n&gt;=500,_xlpm.n&lt;=599),"North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4" s="7">
        <f t="shared" si="4"/>
        <v>21</v>
      </c>
      <c r="AD24" s="3" t="s">
        <v>173</v>
      </c>
      <c r="AE24" s="1" t="s">
        <v>247</v>
      </c>
      <c r="AF24" s="1">
        <f t="shared" si="5"/>
        <v>192</v>
      </c>
      <c r="AG24" s="3" t="str" cm="1">
        <f t="array" ref="AG24">_xlfn.LET(_xlpm.n,VALUE($AD24),_xlfn.IFS(AND(_xlpm.n&gt;=0,_xlpm.n&lt;=99),"Yate",AND(_xlpm.n&gt;=200,_xlpm.n&lt;=299),"B&amp;W",AND(_xlpm.n&gt;=300,_xlpm.n&lt;=399),"Cheltenham",AND(_xlpm.n&gt;=500,_xlpm.n&lt;=599),"North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24" s="2"/>
    </row>
    <row r="25" spans="1:34" x14ac:dyDescent="0.35">
      <c r="A25" s="7">
        <f t="shared" si="0"/>
        <v>19</v>
      </c>
      <c r="B25" s="3" t="s">
        <v>315</v>
      </c>
      <c r="C25" s="25">
        <v>12</v>
      </c>
      <c r="D25" s="1" t="s">
        <v>242</v>
      </c>
      <c r="E25" s="1">
        <v>50</v>
      </c>
      <c r="F25" s="3" t="str" cm="1">
        <f t="array" ref="F25">_xlfn.LET(_xlpm.n,VALUE($B25),_xlfn.IFS(AND(_xlpm.n&gt;=0,_xlpm.n&lt;=99),"Yate",AND(_xlpm.n&gt;=200,_xlpm.n&lt;=299),"B&amp;W",AND(_xlpm.n&gt;=300,_xlpm.n&lt;=399),"Cheltenham",AND(_xlpm.n&gt;=500,_xlpm.n&lt;=599),"North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5" s="7">
        <f t="shared" si="1"/>
        <v>19</v>
      </c>
      <c r="I25" s="3" t="s">
        <v>308</v>
      </c>
      <c r="J25" s="25">
        <v>2.1</v>
      </c>
      <c r="K25" s="1" t="s">
        <v>249</v>
      </c>
      <c r="L25" s="1">
        <v>60</v>
      </c>
      <c r="M25" s="3" t="str" cm="1">
        <f t="array" ref="M25">_xlfn.LET(_xlpm.n,VALUE($I25),_xlfn.IFS(AND(_xlpm.n&gt;=0,_xlpm.n&lt;=99),"Yate",AND(_xlpm.n&gt;=200,_xlpm.n&lt;=299),"B&amp;W",AND(_xlpm.n&gt;=300,_xlpm.n&lt;=399),"Cheltenham",AND(_xlpm.n&gt;=500,_xlpm.n&lt;=599),"North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5" s="7">
        <f t="shared" si="2"/>
        <v>20</v>
      </c>
      <c r="P25" s="3" t="s">
        <v>119</v>
      </c>
      <c r="Q25" s="25">
        <v>1.66</v>
      </c>
      <c r="R25" s="1" t="s">
        <v>122</v>
      </c>
      <c r="S25" s="1">
        <v>42</v>
      </c>
      <c r="T25" s="3" t="str" cm="1">
        <f t="array" ref="T25">_xlfn.LET(_xlpm.n,VALUE($P25),_xlfn.IFS(AND(_xlpm.n&gt;=0,_xlpm.n&lt;=99),"Yate",AND(_xlpm.n&gt;=200,_xlpm.n&lt;=299),"B&amp;W",AND(_xlpm.n&gt;=300,_xlpm.n&lt;=399),"Cheltenham",AND(_xlpm.n&gt;=500,_xlpm.n&lt;=599),"North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25" s="7">
        <f t="shared" si="3"/>
        <v>22</v>
      </c>
      <c r="W25" s="3" t="s">
        <v>174</v>
      </c>
      <c r="X25" s="25">
        <v>20.12</v>
      </c>
      <c r="Y25" s="1" t="s">
        <v>227</v>
      </c>
      <c r="Z25" s="1">
        <v>40</v>
      </c>
      <c r="AA25" s="3" t="str" cm="1">
        <f t="array" ref="AA25">_xlfn.LET(_xlpm.n,VALUE($W25),_xlfn.IFS(AND(_xlpm.n&gt;=0,_xlpm.n&lt;=99),"Yate",AND(_xlpm.n&gt;=200,_xlpm.n&lt;=299),"B&amp;W",AND(_xlpm.n&gt;=300,_xlpm.n&lt;=399),"Cheltenham",AND(_xlpm.n&gt;=500,_xlpm.n&lt;=599),"North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5" s="7">
        <f t="shared" si="4"/>
        <v>22</v>
      </c>
      <c r="AD25" s="3" t="s">
        <v>116</v>
      </c>
      <c r="AE25" s="1" t="s">
        <v>257</v>
      </c>
      <c r="AF25" s="1">
        <f t="shared" si="5"/>
        <v>188</v>
      </c>
      <c r="AG25" s="3" t="str" cm="1">
        <f t="array" ref="AG25">_xlfn.LET(_xlpm.n,VALUE($AD25),_xlfn.IFS(AND(_xlpm.n&gt;=0,_xlpm.n&lt;=99),"Yate",AND(_xlpm.n&gt;=200,_xlpm.n&lt;=299),"B&amp;W",AND(_xlpm.n&gt;=300,_xlpm.n&lt;=399),"Cheltenham",AND(_xlpm.n&gt;=500,_xlpm.n&lt;=599),"North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25" s="2"/>
    </row>
    <row r="26" spans="1:34" x14ac:dyDescent="0.35">
      <c r="A26" s="7">
        <f t="shared" si="0"/>
        <v>23</v>
      </c>
      <c r="B26" s="3" t="s">
        <v>73</v>
      </c>
      <c r="C26" s="25">
        <v>12.2</v>
      </c>
      <c r="D26" s="1" t="s">
        <v>224</v>
      </c>
      <c r="E26" s="1">
        <v>48</v>
      </c>
      <c r="F26" s="3" t="str" cm="1">
        <f t="array" ref="F26">_xlfn.LET(_xlpm.n,VALUE($B26),_xlfn.IFS(AND(_xlpm.n&gt;=0,_xlpm.n&lt;=99),"Yate",AND(_xlpm.n&gt;=200,_xlpm.n&lt;=299),"B&amp;W",AND(_xlpm.n&gt;=300,_xlpm.n&lt;=399),"Cheltenham",AND(_xlpm.n&gt;=500,_xlpm.n&lt;=599),"North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26" s="7">
        <f t="shared" si="1"/>
        <v>19</v>
      </c>
      <c r="I26" s="3" t="s">
        <v>173</v>
      </c>
      <c r="J26" s="25">
        <v>2.1</v>
      </c>
      <c r="K26" s="1" t="s">
        <v>247</v>
      </c>
      <c r="L26" s="1">
        <v>60</v>
      </c>
      <c r="M26" s="3" t="str" cm="1">
        <f t="array" ref="M26">_xlfn.LET(_xlpm.n,VALUE($I26),_xlfn.IFS(AND(_xlpm.n&gt;=0,_xlpm.n&lt;=99),"Yate",AND(_xlpm.n&gt;=200,_xlpm.n&lt;=299),"B&amp;W",AND(_xlpm.n&gt;=300,_xlpm.n&lt;=399),"Cheltenham",AND(_xlpm.n&gt;=500,_xlpm.n&lt;=599),"North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6" s="7">
        <f t="shared" si="2"/>
        <v>23</v>
      </c>
      <c r="P26" s="3" t="s">
        <v>318</v>
      </c>
      <c r="Q26" s="25">
        <v>1.64</v>
      </c>
      <c r="R26" s="1" t="s">
        <v>206</v>
      </c>
      <c r="S26" s="1">
        <v>41</v>
      </c>
      <c r="T26" s="3" t="str" cm="1">
        <f t="array" ref="T26">_xlfn.LET(_xlpm.n,VALUE($P26),_xlfn.IFS(AND(_xlpm.n&gt;=0,_xlpm.n&lt;=99),"Yate",AND(_xlpm.n&gt;=200,_xlpm.n&lt;=299),"B&amp;W",AND(_xlpm.n&gt;=300,_xlpm.n&lt;=399),"Cheltenham",AND(_xlpm.n&gt;=500,_xlpm.n&lt;=599),"North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6" s="7">
        <f t="shared" si="3"/>
        <v>23</v>
      </c>
      <c r="W26" s="3" t="s">
        <v>308</v>
      </c>
      <c r="X26" s="25">
        <v>20.07</v>
      </c>
      <c r="Y26" s="1" t="s">
        <v>249</v>
      </c>
      <c r="Z26" s="1">
        <v>40</v>
      </c>
      <c r="AA26" s="3" t="str" cm="1">
        <f t="array" ref="AA26">_xlfn.LET(_xlpm.n,VALUE($W26),_xlfn.IFS(AND(_xlpm.n&gt;=0,_xlpm.n&lt;=99),"Yate",AND(_xlpm.n&gt;=200,_xlpm.n&lt;=299),"B&amp;W",AND(_xlpm.n&gt;=300,_xlpm.n&lt;=399),"Cheltenham",AND(_xlpm.n&gt;=500,_xlpm.n&lt;=599),"North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6" s="7">
        <f t="shared" si="4"/>
        <v>22</v>
      </c>
      <c r="AD26" s="3" t="s">
        <v>308</v>
      </c>
      <c r="AE26" s="1" t="s">
        <v>249</v>
      </c>
      <c r="AF26" s="1">
        <f t="shared" si="5"/>
        <v>188</v>
      </c>
      <c r="AG26" s="3" t="str" cm="1">
        <f t="array" ref="AG26">_xlfn.LET(_xlpm.n,VALUE($AD26),_xlfn.IFS(AND(_xlpm.n&gt;=0,_xlpm.n&lt;=99),"Yate",AND(_xlpm.n&gt;=200,_xlpm.n&lt;=299),"B&amp;W",AND(_xlpm.n&gt;=300,_xlpm.n&lt;=399),"Cheltenham",AND(_xlpm.n&gt;=500,_xlpm.n&lt;=599),"North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26" s="2"/>
    </row>
    <row r="27" spans="1:34" x14ac:dyDescent="0.35">
      <c r="A27" s="7">
        <f t="shared" si="0"/>
        <v>23</v>
      </c>
      <c r="B27" s="3" t="s">
        <v>91</v>
      </c>
      <c r="C27" s="25">
        <v>12.2</v>
      </c>
      <c r="D27" s="1" t="s">
        <v>47</v>
      </c>
      <c r="E27" s="1">
        <v>48</v>
      </c>
      <c r="F27" s="3" t="str" cm="1">
        <f t="array" ref="F27">_xlfn.LET(_xlpm.n,VALUE($B27),_xlfn.IFS(AND(_xlpm.n&gt;=0,_xlpm.n&lt;=99),"Yate",AND(_xlpm.n&gt;=200,_xlpm.n&lt;=299),"B&amp;W",AND(_xlpm.n&gt;=300,_xlpm.n&lt;=399),"Cheltenham",AND(_xlpm.n&gt;=500,_xlpm.n&lt;=599),"North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7" s="7">
        <f t="shared" si="1"/>
        <v>24</v>
      </c>
      <c r="I27" s="3" t="s">
        <v>304</v>
      </c>
      <c r="J27" s="25">
        <v>2.11</v>
      </c>
      <c r="K27" s="1" t="s">
        <v>240</v>
      </c>
      <c r="L27" s="1">
        <v>59</v>
      </c>
      <c r="M27" s="3" t="str" cm="1">
        <f t="array" ref="M27">_xlfn.LET(_xlpm.n,VALUE($I27),_xlfn.IFS(AND(_xlpm.n&gt;=0,_xlpm.n&lt;=99),"Yate",AND(_xlpm.n&gt;=200,_xlpm.n&lt;=299),"B&amp;W",AND(_xlpm.n&gt;=300,_xlpm.n&lt;=399),"Cheltenham",AND(_xlpm.n&gt;=500,_xlpm.n&lt;=599),"North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7" s="7">
        <f t="shared" si="2"/>
        <v>24</v>
      </c>
      <c r="P27" s="3" t="s">
        <v>304</v>
      </c>
      <c r="Q27" s="25">
        <v>1.63</v>
      </c>
      <c r="R27" s="1" t="s">
        <v>240</v>
      </c>
      <c r="S27" s="1">
        <v>40</v>
      </c>
      <c r="T27" s="3" t="str" cm="1">
        <f t="array" ref="T27">_xlfn.LET(_xlpm.n,VALUE($P27),_xlfn.IFS(AND(_xlpm.n&gt;=0,_xlpm.n&lt;=99),"Yate",AND(_xlpm.n&gt;=200,_xlpm.n&lt;=299),"B&amp;W",AND(_xlpm.n&gt;=300,_xlpm.n&lt;=399),"Cheltenham",AND(_xlpm.n&gt;=500,_xlpm.n&lt;=599),"North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7" s="7">
        <f t="shared" si="3"/>
        <v>24</v>
      </c>
      <c r="W27" s="3" t="s">
        <v>152</v>
      </c>
      <c r="X27" s="25">
        <v>19.86</v>
      </c>
      <c r="Y27" s="1" t="s">
        <v>225</v>
      </c>
      <c r="Z27" s="1">
        <v>39</v>
      </c>
      <c r="AA27" s="3" t="str" cm="1">
        <f t="array" ref="AA27">_xlfn.LET(_xlpm.n,VALUE($W27),_xlfn.IFS(AND(_xlpm.n&gt;=0,_xlpm.n&lt;=99),"Yate",AND(_xlpm.n&gt;=200,_xlpm.n&lt;=299),"B&amp;W",AND(_xlpm.n&gt;=300,_xlpm.n&lt;=399),"Cheltenham",AND(_xlpm.n&gt;=500,_xlpm.n&lt;=599),"North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27" s="7">
        <f t="shared" si="4"/>
        <v>24</v>
      </c>
      <c r="AD27" s="3" t="s">
        <v>73</v>
      </c>
      <c r="AE27" s="1" t="s">
        <v>224</v>
      </c>
      <c r="AF27" s="1">
        <f t="shared" si="5"/>
        <v>187</v>
      </c>
      <c r="AG27" s="3" t="str" cm="1">
        <f t="array" ref="AG27">_xlfn.LET(_xlpm.n,VALUE($AD27),_xlfn.IFS(AND(_xlpm.n&gt;=0,_xlpm.n&lt;=99),"Yate",AND(_xlpm.n&gt;=200,_xlpm.n&lt;=299),"B&amp;W",AND(_xlpm.n&gt;=300,_xlpm.n&lt;=399),"Cheltenham",AND(_xlpm.n&gt;=500,_xlpm.n&lt;=599),"North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7" s="2"/>
    </row>
    <row r="28" spans="1:34" x14ac:dyDescent="0.35">
      <c r="A28" s="7">
        <f t="shared" si="0"/>
        <v>25</v>
      </c>
      <c r="B28" s="3" t="s">
        <v>120</v>
      </c>
      <c r="C28" s="25">
        <v>12.4</v>
      </c>
      <c r="D28" s="1" t="s">
        <v>133</v>
      </c>
      <c r="E28" s="1">
        <v>46</v>
      </c>
      <c r="F28" s="3" t="str" cm="1">
        <f t="array" ref="F28">_xlfn.LET(_xlpm.n,VALUE($B28),_xlfn.IFS(AND(_xlpm.n&gt;=0,_xlpm.n&lt;=99),"Yate",AND(_xlpm.n&gt;=200,_xlpm.n&lt;=299),"B&amp;W",AND(_xlpm.n&gt;=300,_xlpm.n&lt;=399),"Cheltenham",AND(_xlpm.n&gt;=500,_xlpm.n&lt;=599),"North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8" s="7">
        <f t="shared" si="1"/>
        <v>25</v>
      </c>
      <c r="I28" s="3" t="s">
        <v>204</v>
      </c>
      <c r="J28" s="25">
        <v>2.13</v>
      </c>
      <c r="K28" s="1" t="s">
        <v>205</v>
      </c>
      <c r="L28" s="1">
        <v>57</v>
      </c>
      <c r="M28" s="3" t="str" cm="1">
        <f t="array" ref="M28">_xlfn.LET(_xlpm.n,VALUE($I28),_xlfn.IFS(AND(_xlpm.n&gt;=0,_xlpm.n&lt;=99),"Yate",AND(_xlpm.n&gt;=200,_xlpm.n&lt;=299),"B&amp;W",AND(_xlpm.n&gt;=300,_xlpm.n&lt;=399),"Cheltenham",AND(_xlpm.n&gt;=500,_xlpm.n&lt;=599),"North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8" s="7">
        <f t="shared" si="2"/>
        <v>24</v>
      </c>
      <c r="P28" s="3" t="s">
        <v>298</v>
      </c>
      <c r="Q28" s="1">
        <v>1.63</v>
      </c>
      <c r="R28" s="1" t="s">
        <v>210</v>
      </c>
      <c r="S28" s="1">
        <v>40</v>
      </c>
      <c r="T28" s="3" t="str" cm="1">
        <f t="array" ref="T28">_xlfn.LET(_xlpm.n,VALUE($P28),_xlfn.IFS(AND(_xlpm.n&gt;=0,_xlpm.n&lt;=99),"Yate",AND(_xlpm.n&gt;=200,_xlpm.n&lt;=299),"B&amp;W",AND(_xlpm.n&gt;=300,_xlpm.n&lt;=399),"Cheltenham",AND(_xlpm.n&gt;=500,_xlpm.n&lt;=599),"North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8" s="7">
        <f t="shared" si="3"/>
        <v>25</v>
      </c>
      <c r="W28" s="3" t="s">
        <v>211</v>
      </c>
      <c r="X28" s="1">
        <v>19.350000000000001</v>
      </c>
      <c r="Y28" s="1" t="s">
        <v>273</v>
      </c>
      <c r="Z28" s="1">
        <v>38</v>
      </c>
      <c r="AA28" s="3" t="str" cm="1">
        <f t="array" ref="AA28">_xlfn.LET(_xlpm.n,VALUE($W28),_xlfn.IFS(AND(_xlpm.n&gt;=0,_xlpm.n&lt;=99),"Yate",AND(_xlpm.n&gt;=200,_xlpm.n&lt;=299),"B&amp;W",AND(_xlpm.n&gt;=300,_xlpm.n&lt;=399),"Cheltenham",AND(_xlpm.n&gt;=500,_xlpm.n&lt;=599),"North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8" s="7">
        <f t="shared" si="4"/>
        <v>24</v>
      </c>
      <c r="AD28" s="3" t="s">
        <v>204</v>
      </c>
      <c r="AE28" s="1" t="s">
        <v>205</v>
      </c>
      <c r="AF28" s="1">
        <f t="shared" si="5"/>
        <v>187</v>
      </c>
      <c r="AG28" s="3" t="str" cm="1">
        <f t="array" ref="AG28">_xlfn.LET(_xlpm.n,VALUE($AD28),_xlfn.IFS(AND(_xlpm.n&gt;=0,_xlpm.n&lt;=99),"Yate",AND(_xlpm.n&gt;=200,_xlpm.n&lt;=299),"B&amp;W",AND(_xlpm.n&gt;=300,_xlpm.n&lt;=399),"Cheltenham",AND(_xlpm.n&gt;=500,_xlpm.n&lt;=599),"North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28" s="2"/>
    </row>
    <row r="29" spans="1:34" x14ac:dyDescent="0.35">
      <c r="A29" s="7">
        <f t="shared" si="0"/>
        <v>25</v>
      </c>
      <c r="B29" s="3" t="s">
        <v>312</v>
      </c>
      <c r="C29" s="1">
        <v>12.4</v>
      </c>
      <c r="D29" s="1" t="s">
        <v>248</v>
      </c>
      <c r="E29" s="1">
        <v>46</v>
      </c>
      <c r="F29" s="3" t="str" cm="1">
        <f t="array" ref="F29">_xlfn.LET(_xlpm.n,VALUE($B29),_xlfn.IFS(AND(_xlpm.n&gt;=0,_xlpm.n&lt;=99),"Yate",AND(_xlpm.n&gt;=200,_xlpm.n&lt;=299),"B&amp;W",AND(_xlpm.n&gt;=300,_xlpm.n&lt;=399),"Cheltenham",AND(_xlpm.n&gt;=500,_xlpm.n&lt;=599),"North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9" s="7">
        <f t="shared" si="1"/>
        <v>25</v>
      </c>
      <c r="I29" s="3" t="s">
        <v>312</v>
      </c>
      <c r="J29" s="25">
        <v>2.13</v>
      </c>
      <c r="K29" s="1" t="s">
        <v>248</v>
      </c>
      <c r="L29" s="1">
        <v>57</v>
      </c>
      <c r="M29" s="3" t="str" cm="1">
        <f t="array" ref="M29">_xlfn.LET(_xlpm.n,VALUE($I29),_xlfn.IFS(AND(_xlpm.n&gt;=0,_xlpm.n&lt;=99),"Yate",AND(_xlpm.n&gt;=200,_xlpm.n&lt;=299),"B&amp;W",AND(_xlpm.n&gt;=300,_xlpm.n&lt;=399),"Cheltenham",AND(_xlpm.n&gt;=500,_xlpm.n&lt;=599),"North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9" s="7">
        <f t="shared" si="2"/>
        <v>26</v>
      </c>
      <c r="P29" s="3" t="s">
        <v>92</v>
      </c>
      <c r="Q29" s="25">
        <v>1.62</v>
      </c>
      <c r="R29" s="1" t="s">
        <v>126</v>
      </c>
      <c r="S29" s="1">
        <v>40</v>
      </c>
      <c r="T29" s="3" t="str" cm="1">
        <f t="array" ref="T29">_xlfn.LET(_xlpm.n,VALUE($P29),_xlfn.IFS(AND(_xlpm.n&gt;=0,_xlpm.n&lt;=99),"Yate",AND(_xlpm.n&gt;=200,_xlpm.n&lt;=299),"B&amp;W",AND(_xlpm.n&gt;=300,_xlpm.n&lt;=399),"Cheltenham",AND(_xlpm.n&gt;=500,_xlpm.n&lt;=599),"North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29" s="7">
        <f t="shared" si="3"/>
        <v>26</v>
      </c>
      <c r="W29" s="3" t="s">
        <v>173</v>
      </c>
      <c r="X29" s="25">
        <v>19.329999999999998</v>
      </c>
      <c r="Y29" s="1" t="s">
        <v>247</v>
      </c>
      <c r="Z29" s="1">
        <v>38</v>
      </c>
      <c r="AA29" s="3" t="str" cm="1">
        <f t="array" ref="AA29">_xlfn.LET(_xlpm.n,VALUE($W29),_xlfn.IFS(AND(_xlpm.n&gt;=0,_xlpm.n&lt;=99),"Yate",AND(_xlpm.n&gt;=200,_xlpm.n&lt;=299),"B&amp;W",AND(_xlpm.n&gt;=300,_xlpm.n&lt;=399),"Cheltenham",AND(_xlpm.n&gt;=500,_xlpm.n&lt;=599),"North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9" s="7">
        <f t="shared" si="4"/>
        <v>26</v>
      </c>
      <c r="AD29" s="3" t="s">
        <v>152</v>
      </c>
      <c r="AE29" s="1" t="s">
        <v>225</v>
      </c>
      <c r="AF29" s="1">
        <f t="shared" si="5"/>
        <v>185</v>
      </c>
      <c r="AG29" s="3" t="str" cm="1">
        <f t="array" ref="AG29">_xlfn.LET(_xlpm.n,VALUE($AD29),_xlfn.IFS(AND(_xlpm.n&gt;=0,_xlpm.n&lt;=99),"Yate",AND(_xlpm.n&gt;=200,_xlpm.n&lt;=299),"B&amp;W",AND(_xlpm.n&gt;=300,_xlpm.n&lt;=399),"Cheltenham",AND(_xlpm.n&gt;=500,_xlpm.n&lt;=599),"North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29" s="2"/>
    </row>
    <row r="30" spans="1:34" x14ac:dyDescent="0.35">
      <c r="A30" s="7">
        <f t="shared" si="0"/>
        <v>25</v>
      </c>
      <c r="B30" s="3" t="s">
        <v>316</v>
      </c>
      <c r="C30" s="25">
        <v>12.4</v>
      </c>
      <c r="D30" s="1" t="s">
        <v>207</v>
      </c>
      <c r="E30" s="1">
        <v>46</v>
      </c>
      <c r="F30" s="3" t="str" cm="1">
        <f t="array" ref="F30">_xlfn.LET(_xlpm.n,VALUE($B30),_xlfn.IFS(AND(_xlpm.n&gt;=0,_xlpm.n&lt;=99),"Yate",AND(_xlpm.n&gt;=200,_xlpm.n&lt;=299),"B&amp;W",AND(_xlpm.n&gt;=300,_xlpm.n&lt;=399),"Cheltenham",AND(_xlpm.n&gt;=500,_xlpm.n&lt;=599),"North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0" s="7">
        <f t="shared" si="1"/>
        <v>27</v>
      </c>
      <c r="I30" s="3" t="s">
        <v>45</v>
      </c>
      <c r="J30" s="25">
        <v>2.14</v>
      </c>
      <c r="K30" s="1" t="s">
        <v>238</v>
      </c>
      <c r="L30" s="1">
        <v>56</v>
      </c>
      <c r="M30" s="3" t="str" cm="1">
        <f t="array" ref="M30">_xlfn.LET(_xlpm.n,VALUE($I30),_xlfn.IFS(AND(_xlpm.n&gt;=0,_xlpm.n&lt;=99),"Yate",AND(_xlpm.n&gt;=200,_xlpm.n&lt;=299),"B&amp;W",AND(_xlpm.n&gt;=300,_xlpm.n&lt;=399),"Cheltenham",AND(_xlpm.n&gt;=500,_xlpm.n&lt;=599),"North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0" s="7">
        <f t="shared" si="2"/>
        <v>27</v>
      </c>
      <c r="P30" s="3" t="s">
        <v>96</v>
      </c>
      <c r="Q30" s="1">
        <v>1.61</v>
      </c>
      <c r="R30" s="1" t="s">
        <v>265</v>
      </c>
      <c r="S30" s="1">
        <v>39</v>
      </c>
      <c r="T30" s="3" t="str" cm="1">
        <f t="array" ref="T30">_xlfn.LET(_xlpm.n,VALUE($P30),_xlfn.IFS(AND(_xlpm.n&gt;=0,_xlpm.n&lt;=99),"Yate",AND(_xlpm.n&gt;=200,_xlpm.n&lt;=299),"B&amp;W",AND(_xlpm.n&gt;=300,_xlpm.n&lt;=399),"Cheltenham",AND(_xlpm.n&gt;=500,_xlpm.n&lt;=599),"North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0" s="7">
        <f t="shared" si="3"/>
        <v>27</v>
      </c>
      <c r="W30" s="3" t="s">
        <v>151</v>
      </c>
      <c r="X30" s="25">
        <v>19.09</v>
      </c>
      <c r="Y30" s="1" t="s">
        <v>226</v>
      </c>
      <c r="Z30" s="1">
        <v>38</v>
      </c>
      <c r="AA30" s="3" t="str" cm="1">
        <f t="array" ref="AA30">_xlfn.LET(_xlpm.n,VALUE($W30),_xlfn.IFS(AND(_xlpm.n&gt;=0,_xlpm.n&lt;=99),"Yate",AND(_xlpm.n&gt;=200,_xlpm.n&lt;=299),"B&amp;W",AND(_xlpm.n&gt;=300,_xlpm.n&lt;=399),"Cheltenham",AND(_xlpm.n&gt;=500,_xlpm.n&lt;=599),"North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30" s="7">
        <f t="shared" si="4"/>
        <v>27</v>
      </c>
      <c r="AD30" s="3" t="s">
        <v>309</v>
      </c>
      <c r="AE30" s="1" t="s">
        <v>172</v>
      </c>
      <c r="AF30" s="1">
        <f t="shared" si="5"/>
        <v>182</v>
      </c>
      <c r="AG30" s="3" t="str" cm="1">
        <f t="array" ref="AG30">_xlfn.LET(_xlpm.n,VALUE($AD30),_xlfn.IFS(AND(_xlpm.n&gt;=0,_xlpm.n&lt;=99),"Yate",AND(_xlpm.n&gt;=200,_xlpm.n&lt;=299),"B&amp;W",AND(_xlpm.n&gt;=300,_xlpm.n&lt;=399),"Cheltenham",AND(_xlpm.n&gt;=500,_xlpm.n&lt;=599),"North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30" s="2"/>
    </row>
    <row r="31" spans="1:34" x14ac:dyDescent="0.35">
      <c r="A31" s="7">
        <f t="shared" si="0"/>
        <v>25</v>
      </c>
      <c r="B31" s="3" t="s">
        <v>204</v>
      </c>
      <c r="C31" s="1">
        <v>12.4</v>
      </c>
      <c r="D31" s="1" t="s">
        <v>205</v>
      </c>
      <c r="E31" s="1">
        <v>46</v>
      </c>
      <c r="F31" s="3" t="str" cm="1">
        <f t="array" ref="F31">_xlfn.LET(_xlpm.n,VALUE($B31),_xlfn.IFS(AND(_xlpm.n&gt;=0,_xlpm.n&lt;=99),"Yate",AND(_xlpm.n&gt;=200,_xlpm.n&lt;=299),"B&amp;W",AND(_xlpm.n&gt;=300,_xlpm.n&lt;=399),"Cheltenham",AND(_xlpm.n&gt;=500,_xlpm.n&lt;=599),"North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1" s="7">
        <f t="shared" si="1"/>
        <v>27</v>
      </c>
      <c r="I31" s="3" t="s">
        <v>74</v>
      </c>
      <c r="J31" s="25">
        <v>2.14</v>
      </c>
      <c r="K31" s="1" t="s">
        <v>241</v>
      </c>
      <c r="L31" s="1">
        <v>56</v>
      </c>
      <c r="M31" s="3" t="str" cm="1">
        <f t="array" ref="M31">_xlfn.LET(_xlpm.n,VALUE($I31),_xlfn.IFS(AND(_xlpm.n&gt;=0,_xlpm.n&lt;=99),"Yate",AND(_xlpm.n&gt;=200,_xlpm.n&lt;=299),"B&amp;W",AND(_xlpm.n&gt;=300,_xlpm.n&lt;=399),"Cheltenham",AND(_xlpm.n&gt;=500,_xlpm.n&lt;=599),"North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1" s="7">
        <f t="shared" si="2"/>
        <v>28</v>
      </c>
      <c r="P31" s="3" t="s">
        <v>317</v>
      </c>
      <c r="Q31" s="25">
        <v>1.6</v>
      </c>
      <c r="R31" s="1" t="s">
        <v>215</v>
      </c>
      <c r="S31" s="1">
        <v>39</v>
      </c>
      <c r="T31" s="3" t="str" cm="1">
        <f t="array" ref="T31">_xlfn.LET(_xlpm.n,VALUE($P31),_xlfn.IFS(AND(_xlpm.n&gt;=0,_xlpm.n&lt;=99),"Yate",AND(_xlpm.n&gt;=200,_xlpm.n&lt;=299),"B&amp;W",AND(_xlpm.n&gt;=300,_xlpm.n&lt;=399),"Cheltenham",AND(_xlpm.n&gt;=500,_xlpm.n&lt;=599),"North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1" s="7">
        <f t="shared" si="3"/>
        <v>28</v>
      </c>
      <c r="W31" s="3" t="s">
        <v>194</v>
      </c>
      <c r="X31" s="25">
        <v>19.05</v>
      </c>
      <c r="Y31" s="1" t="s">
        <v>195</v>
      </c>
      <c r="Z31" s="1">
        <v>38</v>
      </c>
      <c r="AA31" s="3" t="str" cm="1">
        <f t="array" ref="AA31">_xlfn.LET(_xlpm.n,VALUE($W31),_xlfn.IFS(AND(_xlpm.n&gt;=0,_xlpm.n&lt;=99),"Yate",AND(_xlpm.n&gt;=200,_xlpm.n&lt;=299),"B&amp;W",AND(_xlpm.n&gt;=300,_xlpm.n&lt;=399),"Cheltenham",AND(_xlpm.n&gt;=500,_xlpm.n&lt;=599),"North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31" s="7">
        <f t="shared" si="4"/>
        <v>27</v>
      </c>
      <c r="AD31" s="3" t="s">
        <v>117</v>
      </c>
      <c r="AE31" s="1" t="s">
        <v>243</v>
      </c>
      <c r="AF31" s="1">
        <f t="shared" si="5"/>
        <v>182</v>
      </c>
      <c r="AG31" s="3" t="str" cm="1">
        <f t="array" ref="AG31">_xlfn.LET(_xlpm.n,VALUE($AD31),_xlfn.IFS(AND(_xlpm.n&gt;=0,_xlpm.n&lt;=99),"Yate",AND(_xlpm.n&gt;=200,_xlpm.n&lt;=299),"B&amp;W",AND(_xlpm.n&gt;=300,_xlpm.n&lt;=399),"Cheltenham",AND(_xlpm.n&gt;=500,_xlpm.n&lt;=599),"North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1" s="2"/>
    </row>
    <row r="32" spans="1:34" x14ac:dyDescent="0.35">
      <c r="A32" s="7">
        <f t="shared" si="0"/>
        <v>29</v>
      </c>
      <c r="B32" s="3" t="s">
        <v>304</v>
      </c>
      <c r="C32" s="25">
        <v>12.5</v>
      </c>
      <c r="D32" s="1" t="s">
        <v>240</v>
      </c>
      <c r="E32" s="1">
        <v>45</v>
      </c>
      <c r="F32" s="3" t="str" cm="1">
        <f t="array" ref="F32">_xlfn.LET(_xlpm.n,VALUE($B32),_xlfn.IFS(AND(_xlpm.n&gt;=0,_xlpm.n&lt;=99),"Yate",AND(_xlpm.n&gt;=200,_xlpm.n&lt;=299),"B&amp;W",AND(_xlpm.n&gt;=300,_xlpm.n&lt;=399),"Cheltenham",AND(_xlpm.n&gt;=500,_xlpm.n&lt;=599),"North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2" s="7">
        <f t="shared" si="1"/>
        <v>27</v>
      </c>
      <c r="I32" s="3" t="s">
        <v>175</v>
      </c>
      <c r="J32" s="25">
        <v>2.14</v>
      </c>
      <c r="K32" s="1" t="s">
        <v>245</v>
      </c>
      <c r="L32" s="1">
        <v>56</v>
      </c>
      <c r="M32" s="3" t="str" cm="1">
        <f t="array" ref="M32">_xlfn.LET(_xlpm.n,VALUE($I32),_xlfn.IFS(AND(_xlpm.n&gt;=0,_xlpm.n&lt;=99),"Yate",AND(_xlpm.n&gt;=200,_xlpm.n&lt;=299),"B&amp;W",AND(_xlpm.n&gt;=300,_xlpm.n&lt;=399),"Cheltenham",AND(_xlpm.n&gt;=500,_xlpm.n&lt;=599),"North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2" s="7">
        <f t="shared" si="2"/>
        <v>28</v>
      </c>
      <c r="P32" s="3" t="s">
        <v>91</v>
      </c>
      <c r="Q32" s="25">
        <v>1.6</v>
      </c>
      <c r="R32" s="1" t="s">
        <v>47</v>
      </c>
      <c r="S32" s="1">
        <v>39</v>
      </c>
      <c r="T32" s="3" t="str" cm="1">
        <f t="array" ref="T32">_xlfn.LET(_xlpm.n,VALUE($P32),_xlfn.IFS(AND(_xlpm.n&gt;=0,_xlpm.n&lt;=99),"Yate",AND(_xlpm.n&gt;=200,_xlpm.n&lt;=299),"B&amp;W",AND(_xlpm.n&gt;=300,_xlpm.n&lt;=399),"Cheltenham",AND(_xlpm.n&gt;=500,_xlpm.n&lt;=599),"North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2" s="7">
        <f t="shared" si="3"/>
        <v>29</v>
      </c>
      <c r="W32" s="3" t="s">
        <v>317</v>
      </c>
      <c r="X32" s="1">
        <v>18.95</v>
      </c>
      <c r="Y32" s="1" t="s">
        <v>215</v>
      </c>
      <c r="Z32" s="1">
        <v>37</v>
      </c>
      <c r="AA32" s="3" t="str" cm="1">
        <f t="array" ref="AA32">_xlfn.LET(_xlpm.n,VALUE($W32),_xlfn.IFS(AND(_xlpm.n&gt;=0,_xlpm.n&lt;=99),"Yate",AND(_xlpm.n&gt;=200,_xlpm.n&lt;=299),"B&amp;W",AND(_xlpm.n&gt;=300,_xlpm.n&lt;=399),"Cheltenham",AND(_xlpm.n&gt;=500,_xlpm.n&lt;=599),"North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2" s="7">
        <f t="shared" si="4"/>
        <v>29</v>
      </c>
      <c r="AD32" s="3" t="s">
        <v>318</v>
      </c>
      <c r="AE32" s="1" t="s">
        <v>206</v>
      </c>
      <c r="AF32" s="1">
        <f t="shared" si="5"/>
        <v>180</v>
      </c>
      <c r="AG32" s="3" t="str" cm="1">
        <f t="array" ref="AG32">_xlfn.LET(_xlpm.n,VALUE($AD32),_xlfn.IFS(AND(_xlpm.n&gt;=0,_xlpm.n&lt;=99),"Yate",AND(_xlpm.n&gt;=200,_xlpm.n&lt;=299),"B&amp;W",AND(_xlpm.n&gt;=300,_xlpm.n&lt;=399),"Cheltenham",AND(_xlpm.n&gt;=500,_xlpm.n&lt;=599),"North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32" s="2"/>
    </row>
    <row r="33" spans="1:34" x14ac:dyDescent="0.35">
      <c r="A33" s="7">
        <f t="shared" si="0"/>
        <v>30</v>
      </c>
      <c r="B33" s="3" t="s">
        <v>308</v>
      </c>
      <c r="C33" s="1">
        <v>12.7</v>
      </c>
      <c r="D33" s="1" t="s">
        <v>249</v>
      </c>
      <c r="E33" s="1">
        <v>43</v>
      </c>
      <c r="F33" s="3" t="str" cm="1">
        <f t="array" ref="F33">_xlfn.LET(_xlpm.n,VALUE($B33),_xlfn.IFS(AND(_xlpm.n&gt;=0,_xlpm.n&lt;=99),"Yate",AND(_xlpm.n&gt;=200,_xlpm.n&lt;=299),"B&amp;W",AND(_xlpm.n&gt;=300,_xlpm.n&lt;=399),"Cheltenham",AND(_xlpm.n&gt;=500,_xlpm.n&lt;=599),"North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3" s="7">
        <f t="shared" si="1"/>
        <v>27</v>
      </c>
      <c r="I33" s="3" t="s">
        <v>121</v>
      </c>
      <c r="J33" s="25">
        <v>2.14</v>
      </c>
      <c r="K33" s="1" t="s">
        <v>246</v>
      </c>
      <c r="L33" s="1">
        <v>56</v>
      </c>
      <c r="M33" s="3" t="str" cm="1">
        <f t="array" ref="M33">_xlfn.LET(_xlpm.n,VALUE($I33),_xlfn.IFS(AND(_xlpm.n&gt;=0,_xlpm.n&lt;=99),"Yate",AND(_xlpm.n&gt;=200,_xlpm.n&lt;=299),"B&amp;W",AND(_xlpm.n&gt;=300,_xlpm.n&lt;=399),"Cheltenham",AND(_xlpm.n&gt;=500,_xlpm.n&lt;=599),"North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3" s="7">
        <f t="shared" si="2"/>
        <v>28</v>
      </c>
      <c r="P33" s="3" t="s">
        <v>72</v>
      </c>
      <c r="Q33" s="25">
        <v>1.6</v>
      </c>
      <c r="R33" s="1" t="s">
        <v>48</v>
      </c>
      <c r="S33" s="1">
        <v>39</v>
      </c>
      <c r="T33" s="3" t="str" cm="1">
        <f t="array" ref="T33">_xlfn.LET(_xlpm.n,VALUE($P33),_xlfn.IFS(AND(_xlpm.n&gt;=0,_xlpm.n&lt;=99),"Yate",AND(_xlpm.n&gt;=200,_xlpm.n&lt;=299),"B&amp;W",AND(_xlpm.n&gt;=300,_xlpm.n&lt;=399),"Cheltenham",AND(_xlpm.n&gt;=500,_xlpm.n&lt;=599),"North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33" s="7">
        <f t="shared" si="3"/>
        <v>30</v>
      </c>
      <c r="W33" s="3" t="s">
        <v>91</v>
      </c>
      <c r="X33" s="25">
        <v>18.91</v>
      </c>
      <c r="Y33" s="1" t="s">
        <v>47</v>
      </c>
      <c r="Z33" s="1">
        <v>37</v>
      </c>
      <c r="AA33" s="3" t="str" cm="1">
        <f t="array" ref="AA33">_xlfn.LET(_xlpm.n,VALUE($W33),_xlfn.IFS(AND(_xlpm.n&gt;=0,_xlpm.n&lt;=99),"Yate",AND(_xlpm.n&gt;=200,_xlpm.n&lt;=299),"B&amp;W",AND(_xlpm.n&gt;=300,_xlpm.n&lt;=399),"Cheltenham",AND(_xlpm.n&gt;=500,_xlpm.n&lt;=599),"North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30</v>
      </c>
      <c r="AD33" s="3" t="s">
        <v>312</v>
      </c>
      <c r="AE33" s="1" t="s">
        <v>248</v>
      </c>
      <c r="AF33" s="1">
        <f t="shared" si="5"/>
        <v>174</v>
      </c>
      <c r="AG33" s="3" t="str" cm="1">
        <f t="array" ref="AG33">_xlfn.LET(_xlpm.n,VALUE($AD33),_xlfn.IFS(AND(_xlpm.n&gt;=0,_xlpm.n&lt;=99),"Yate",AND(_xlpm.n&gt;=200,_xlpm.n&lt;=299),"B&amp;W",AND(_xlpm.n&gt;=300,_xlpm.n&lt;=399),"Cheltenham",AND(_xlpm.n&gt;=500,_xlpm.n&lt;=599),"North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3" s="2"/>
    </row>
    <row r="34" spans="1:34" x14ac:dyDescent="0.35">
      <c r="A34" s="7">
        <f t="shared" si="0"/>
        <v>30</v>
      </c>
      <c r="B34" s="3" t="s">
        <v>317</v>
      </c>
      <c r="C34" s="1">
        <v>12.7</v>
      </c>
      <c r="D34" s="1" t="s">
        <v>215</v>
      </c>
      <c r="E34" s="1">
        <v>43</v>
      </c>
      <c r="F34" s="3" t="str" cm="1">
        <f t="array" ref="F34">_xlfn.LET(_xlpm.n,VALUE($B34),_xlfn.IFS(AND(_xlpm.n&gt;=0,_xlpm.n&lt;=99),"Yate",AND(_xlpm.n&gt;=200,_xlpm.n&lt;=299),"B&amp;W",AND(_xlpm.n&gt;=300,_xlpm.n&lt;=399),"Cheltenham",AND(_xlpm.n&gt;=500,_xlpm.n&lt;=599),"North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4" s="7">
        <f t="shared" si="1"/>
        <v>31</v>
      </c>
      <c r="I34" s="3" t="s">
        <v>92</v>
      </c>
      <c r="J34" s="25">
        <v>2.15</v>
      </c>
      <c r="K34" s="1" t="s">
        <v>126</v>
      </c>
      <c r="L34" s="1">
        <v>55</v>
      </c>
      <c r="M34" s="3" t="str" cm="1">
        <f t="array" ref="M34">_xlfn.LET(_xlpm.n,VALUE($I34),_xlfn.IFS(AND(_xlpm.n&gt;=0,_xlpm.n&lt;=99),"Yate",AND(_xlpm.n&gt;=200,_xlpm.n&lt;=299),"B&amp;W",AND(_xlpm.n&gt;=300,_xlpm.n&lt;=399),"Cheltenham",AND(_xlpm.n&gt;=500,_xlpm.n&lt;=599),"North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34" s="7">
        <f t="shared" si="2"/>
        <v>31</v>
      </c>
      <c r="P34" s="3" t="s">
        <v>175</v>
      </c>
      <c r="Q34" s="25">
        <v>1.58</v>
      </c>
      <c r="R34" s="1" t="s">
        <v>245</v>
      </c>
      <c r="S34" s="1">
        <v>38</v>
      </c>
      <c r="T34" s="3" t="str" cm="1">
        <f t="array" ref="T34">_xlfn.LET(_xlpm.n,VALUE($P34),_xlfn.IFS(AND(_xlpm.n&gt;=0,_xlpm.n&lt;=99),"Yate",AND(_xlpm.n&gt;=200,_xlpm.n&lt;=299),"B&amp;W",AND(_xlpm.n&gt;=300,_xlpm.n&lt;=399),"Cheltenham",AND(_xlpm.n&gt;=500,_xlpm.n&lt;=599),"North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4" s="7">
        <f t="shared" si="3"/>
        <v>31</v>
      </c>
      <c r="W34" s="3" t="s">
        <v>197</v>
      </c>
      <c r="X34" s="25">
        <v>18.760000000000002</v>
      </c>
      <c r="Y34" s="1" t="s">
        <v>198</v>
      </c>
      <c r="Z34" s="1">
        <v>37</v>
      </c>
      <c r="AA34" s="3" t="str" cm="1">
        <f t="array" ref="AA34">_xlfn.LET(_xlpm.n,VALUE($W34),_xlfn.IFS(AND(_xlpm.n&gt;=0,_xlpm.n&lt;=99),"Yate",AND(_xlpm.n&gt;=200,_xlpm.n&lt;=299),"B&amp;W",AND(_xlpm.n&gt;=300,_xlpm.n&lt;=399),"Cheltenham",AND(_xlpm.n&gt;=500,_xlpm.n&lt;=599),"North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34" s="7">
        <f t="shared" si="4"/>
        <v>31</v>
      </c>
      <c r="AD34" s="3" t="s">
        <v>120</v>
      </c>
      <c r="AE34" s="1" t="s">
        <v>133</v>
      </c>
      <c r="AF34" s="1">
        <f t="shared" si="5"/>
        <v>173</v>
      </c>
      <c r="AG34" s="3" t="str" cm="1">
        <f t="array" ref="AG34">_xlfn.LET(_xlpm.n,VALUE($AD34),_xlfn.IFS(AND(_xlpm.n&gt;=0,_xlpm.n&lt;=99),"Yate",AND(_xlpm.n&gt;=200,_xlpm.n&lt;=299),"B&amp;W",AND(_xlpm.n&gt;=300,_xlpm.n&lt;=399),"Cheltenham",AND(_xlpm.n&gt;=500,_xlpm.n&lt;=599),"North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4" s="2"/>
    </row>
    <row r="35" spans="1:34" x14ac:dyDescent="0.35">
      <c r="A35" s="7">
        <f t="shared" si="0"/>
        <v>32</v>
      </c>
      <c r="B35" s="3" t="s">
        <v>45</v>
      </c>
      <c r="C35" s="25">
        <v>12.8</v>
      </c>
      <c r="D35" s="1" t="s">
        <v>238</v>
      </c>
      <c r="E35" s="1">
        <v>42</v>
      </c>
      <c r="F35" s="3" t="str" cm="1">
        <f t="array" ref="F35">_xlfn.LET(_xlpm.n,VALUE($B35),_xlfn.IFS(AND(_xlpm.n&gt;=0,_xlpm.n&lt;=99),"Yate",AND(_xlpm.n&gt;=200,_xlpm.n&lt;=299),"B&amp;W",AND(_xlpm.n&gt;=300,_xlpm.n&lt;=399),"Cheltenham",AND(_xlpm.n&gt;=500,_xlpm.n&lt;=599),"North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5" s="7">
        <f t="shared" si="1"/>
        <v>32</v>
      </c>
      <c r="I35" s="3" t="s">
        <v>120</v>
      </c>
      <c r="J35" s="25">
        <v>2.1800000000000002</v>
      </c>
      <c r="K35" s="1" t="s">
        <v>133</v>
      </c>
      <c r="L35" s="1">
        <v>52</v>
      </c>
      <c r="M35" s="3" t="str" cm="1">
        <f t="array" ref="M35">_xlfn.LET(_xlpm.n,VALUE($I35),_xlfn.IFS(AND(_xlpm.n&gt;=0,_xlpm.n&lt;=99),"Yate",AND(_xlpm.n&gt;=200,_xlpm.n&lt;=299),"B&amp;W",AND(_xlpm.n&gt;=300,_xlpm.n&lt;=399),"Cheltenham",AND(_xlpm.n&gt;=500,_xlpm.n&lt;=599),"North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35" s="7">
        <f t="shared" si="2"/>
        <v>31</v>
      </c>
      <c r="P35" s="3" t="s">
        <v>117</v>
      </c>
      <c r="Q35" s="25">
        <v>1.58</v>
      </c>
      <c r="R35" s="1" t="s">
        <v>243</v>
      </c>
      <c r="S35" s="1">
        <v>38</v>
      </c>
      <c r="T35" s="3" t="str" cm="1">
        <f t="array" ref="T35">_xlfn.LET(_xlpm.n,VALUE($P35),_xlfn.IFS(AND(_xlpm.n&gt;=0,_xlpm.n&lt;=99),"Yate",AND(_xlpm.n&gt;=200,_xlpm.n&lt;=299),"B&amp;W",AND(_xlpm.n&gt;=300,_xlpm.n&lt;=399),"Cheltenham",AND(_xlpm.n&gt;=500,_xlpm.n&lt;=599),"North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5" s="7">
        <f t="shared" si="3"/>
        <v>32</v>
      </c>
      <c r="W35" s="3" t="s">
        <v>175</v>
      </c>
      <c r="X35" s="25">
        <v>18.72</v>
      </c>
      <c r="Y35" s="1" t="s">
        <v>245</v>
      </c>
      <c r="Z35" s="1">
        <v>37</v>
      </c>
      <c r="AA35" s="3" t="str" cm="1">
        <f t="array" ref="AA35">_xlfn.LET(_xlpm.n,VALUE($W35),_xlfn.IFS(AND(_xlpm.n&gt;=0,_xlpm.n&lt;=99),"Yate",AND(_xlpm.n&gt;=200,_xlpm.n&lt;=299),"B&amp;W",AND(_xlpm.n&gt;=300,_xlpm.n&lt;=399),"Cheltenham",AND(_xlpm.n&gt;=500,_xlpm.n&lt;=599),"North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5" s="7">
        <f t="shared" si="4"/>
        <v>32</v>
      </c>
      <c r="AD35" s="3" t="s">
        <v>72</v>
      </c>
      <c r="AE35" s="1" t="s">
        <v>48</v>
      </c>
      <c r="AF35" s="1">
        <f t="shared" si="5"/>
        <v>172</v>
      </c>
      <c r="AG35" s="3" t="str" cm="1">
        <f t="array" ref="AG35">_xlfn.LET(_xlpm.n,VALUE($AD35),_xlfn.IFS(AND(_xlpm.n&gt;=0,_xlpm.n&lt;=99),"Yate",AND(_xlpm.n&gt;=200,_xlpm.n&lt;=299),"B&amp;W",AND(_xlpm.n&gt;=300,_xlpm.n&lt;=399),"Cheltenham",AND(_xlpm.n&gt;=500,_xlpm.n&lt;=599),"North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H35" s="2"/>
    </row>
    <row r="36" spans="1:34" x14ac:dyDescent="0.35">
      <c r="A36" s="7">
        <f t="shared" si="0"/>
        <v>32</v>
      </c>
      <c r="B36" s="3" t="s">
        <v>318</v>
      </c>
      <c r="C36" s="1">
        <v>12.8</v>
      </c>
      <c r="D36" s="1" t="s">
        <v>206</v>
      </c>
      <c r="E36" s="1">
        <v>42</v>
      </c>
      <c r="F36" s="3" t="str" cm="1">
        <f t="array" ref="F36">_xlfn.LET(_xlpm.n,VALUE($B36),_xlfn.IFS(AND(_xlpm.n&gt;=0,_xlpm.n&lt;=99),"Yate",AND(_xlpm.n&gt;=200,_xlpm.n&lt;=299),"B&amp;W",AND(_xlpm.n&gt;=300,_xlpm.n&lt;=399),"Cheltenham",AND(_xlpm.n&gt;=500,_xlpm.n&lt;=599),"North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6" s="7">
        <f t="shared" si="1"/>
        <v>32</v>
      </c>
      <c r="I36" s="3" t="s">
        <v>318</v>
      </c>
      <c r="J36" s="25">
        <v>2.1800000000000002</v>
      </c>
      <c r="K36" s="1" t="s">
        <v>206</v>
      </c>
      <c r="L36" s="1">
        <v>52</v>
      </c>
      <c r="M36" s="3" t="str" cm="1">
        <f t="array" ref="M36">_xlfn.LET(_xlpm.n,VALUE($I36),_xlfn.IFS(AND(_xlpm.n&gt;=0,_xlpm.n&lt;=99),"Yate",AND(_xlpm.n&gt;=200,_xlpm.n&lt;=299),"B&amp;W",AND(_xlpm.n&gt;=300,_xlpm.n&lt;=399),"Cheltenham",AND(_xlpm.n&gt;=500,_xlpm.n&lt;=599),"North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36" s="7">
        <f t="shared" si="2"/>
        <v>31</v>
      </c>
      <c r="P36" s="3" t="s">
        <v>305</v>
      </c>
      <c r="Q36" s="25">
        <v>1.58</v>
      </c>
      <c r="R36" s="1" t="s">
        <v>154</v>
      </c>
      <c r="S36" s="1">
        <v>38</v>
      </c>
      <c r="T36" s="3" t="str" cm="1">
        <f t="array" ref="T36">_xlfn.LET(_xlpm.n,VALUE($P36),_xlfn.IFS(AND(_xlpm.n&gt;=0,_xlpm.n&lt;=99),"Yate",AND(_xlpm.n&gt;=200,_xlpm.n&lt;=299),"B&amp;W",AND(_xlpm.n&gt;=300,_xlpm.n&lt;=399),"Cheltenham",AND(_xlpm.n&gt;=500,_xlpm.n&lt;=599),"North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36" s="7">
        <f t="shared" si="3"/>
        <v>33</v>
      </c>
      <c r="W36" s="3" t="s">
        <v>313</v>
      </c>
      <c r="X36" s="1">
        <v>18.32</v>
      </c>
      <c r="Y36" s="1" t="s">
        <v>213</v>
      </c>
      <c r="Z36" s="1">
        <v>36</v>
      </c>
      <c r="AA36" s="3" t="str" cm="1">
        <f t="array" ref="AA36">_xlfn.LET(_xlpm.n,VALUE($W36),_xlfn.IFS(AND(_xlpm.n&gt;=0,_xlpm.n&lt;=99),"Yate",AND(_xlpm.n&gt;=200,_xlpm.n&lt;=299),"B&amp;W",AND(_xlpm.n&gt;=300,_xlpm.n&lt;=399),"Cheltenham",AND(_xlpm.n&gt;=500,_xlpm.n&lt;=599),"North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6" s="7">
        <f t="shared" si="4"/>
        <v>33</v>
      </c>
      <c r="AD36" s="3" t="s">
        <v>45</v>
      </c>
      <c r="AE36" s="1" t="s">
        <v>238</v>
      </c>
      <c r="AF36" s="1">
        <f t="shared" si="5"/>
        <v>169</v>
      </c>
      <c r="AG36" s="3" t="str" cm="1">
        <f t="array" ref="AG36">_xlfn.LET(_xlpm.n,VALUE($AD36),_xlfn.IFS(AND(_xlpm.n&gt;=0,_xlpm.n&lt;=99),"Yate",AND(_xlpm.n&gt;=200,_xlpm.n&lt;=299),"B&amp;W",AND(_xlpm.n&gt;=300,_xlpm.n&lt;=399),"Cheltenham",AND(_xlpm.n&gt;=500,_xlpm.n&lt;=599),"North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6" s="2"/>
    </row>
    <row r="37" spans="1:34" x14ac:dyDescent="0.35">
      <c r="A37" s="7">
        <f t="shared" si="0"/>
        <v>34</v>
      </c>
      <c r="B37" s="3" t="s">
        <v>117</v>
      </c>
      <c r="C37" s="25">
        <v>12.9</v>
      </c>
      <c r="D37" s="1" t="s">
        <v>243</v>
      </c>
      <c r="E37" s="1">
        <v>41</v>
      </c>
      <c r="F37" s="3" t="str" cm="1">
        <f t="array" ref="F37">_xlfn.LET(_xlpm.n,VALUE($B37),_xlfn.IFS(AND(_xlpm.n&gt;=0,_xlpm.n&lt;=99),"Yate",AND(_xlpm.n&gt;=200,_xlpm.n&lt;=299),"B&amp;W",AND(_xlpm.n&gt;=300,_xlpm.n&lt;=399),"Cheltenham",AND(_xlpm.n&gt;=500,_xlpm.n&lt;=599),"North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37" s="7">
        <f t="shared" si="1"/>
        <v>34</v>
      </c>
      <c r="I37" s="3" t="s">
        <v>310</v>
      </c>
      <c r="J37" s="25">
        <v>2.2000000000000002</v>
      </c>
      <c r="K37" s="1" t="s">
        <v>208</v>
      </c>
      <c r="L37" s="1">
        <v>50</v>
      </c>
      <c r="M37" s="3" t="str" cm="1">
        <f t="array" ref="M37">_xlfn.LET(_xlpm.n,VALUE($I37),_xlfn.IFS(AND(_xlpm.n&gt;=0,_xlpm.n&lt;=99),"Yate",AND(_xlpm.n&gt;=200,_xlpm.n&lt;=299),"B&amp;W",AND(_xlpm.n&gt;=300,_xlpm.n&lt;=399),"Cheltenham",AND(_xlpm.n&gt;=500,_xlpm.n&lt;=599),"North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37" s="7">
        <f t="shared" si="2"/>
        <v>34</v>
      </c>
      <c r="P37" s="3" t="s">
        <v>312</v>
      </c>
      <c r="Q37" s="25">
        <v>1.54</v>
      </c>
      <c r="R37" s="1" t="s">
        <v>248</v>
      </c>
      <c r="S37" s="1">
        <v>36</v>
      </c>
      <c r="T37" s="3" t="str" cm="1">
        <f t="array" ref="T37">_xlfn.LET(_xlpm.n,VALUE($P37),_xlfn.IFS(AND(_xlpm.n&gt;=0,_xlpm.n&lt;=99),"Yate",AND(_xlpm.n&gt;=200,_xlpm.n&lt;=299),"B&amp;W",AND(_xlpm.n&gt;=300,_xlpm.n&lt;=399),"Cheltenham",AND(_xlpm.n&gt;=500,_xlpm.n&lt;=599),"North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7" s="7">
        <f t="shared" si="3"/>
        <v>34</v>
      </c>
      <c r="W37" s="3" t="s">
        <v>89</v>
      </c>
      <c r="X37" s="25">
        <v>18.239999999999998</v>
      </c>
      <c r="Y37" s="1" t="s">
        <v>129</v>
      </c>
      <c r="Z37" s="1">
        <v>36</v>
      </c>
      <c r="AA37" s="3" t="str" cm="1">
        <f t="array" ref="AA37">_xlfn.LET(_xlpm.n,VALUE($W37),_xlfn.IFS(AND(_xlpm.n&gt;=0,_xlpm.n&lt;=99),"Yate",AND(_xlpm.n&gt;=200,_xlpm.n&lt;=299),"B&amp;W",AND(_xlpm.n&gt;=300,_xlpm.n&lt;=399),"Cheltenham",AND(_xlpm.n&gt;=500,_xlpm.n&lt;=599),"North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34</v>
      </c>
      <c r="AD37" s="3" t="s">
        <v>175</v>
      </c>
      <c r="AE37" s="1" t="s">
        <v>245</v>
      </c>
      <c r="AF37" s="1">
        <f t="shared" si="5"/>
        <v>168</v>
      </c>
      <c r="AG37" s="3" t="str" cm="1">
        <f t="array" ref="AG37">_xlfn.LET(_xlpm.n,VALUE($AD37),_xlfn.IFS(AND(_xlpm.n&gt;=0,_xlpm.n&lt;=99),"Yate",AND(_xlpm.n&gt;=200,_xlpm.n&lt;=299),"B&amp;W",AND(_xlpm.n&gt;=300,_xlpm.n&lt;=399),"Cheltenham",AND(_xlpm.n&gt;=500,_xlpm.n&lt;=599),"North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37" s="2"/>
    </row>
    <row r="38" spans="1:34" x14ac:dyDescent="0.35">
      <c r="A38" s="7">
        <f t="shared" si="0"/>
        <v>35</v>
      </c>
      <c r="B38" s="3" t="s">
        <v>309</v>
      </c>
      <c r="C38" s="25">
        <v>13.1</v>
      </c>
      <c r="D38" s="1" t="s">
        <v>172</v>
      </c>
      <c r="E38" s="1">
        <v>39</v>
      </c>
      <c r="F38" s="3" t="str" cm="1">
        <f t="array" ref="F38">_xlfn.LET(_xlpm.n,VALUE($B38),_xlfn.IFS(AND(_xlpm.n&gt;=0,_xlpm.n&lt;=99),"Yate",AND(_xlpm.n&gt;=200,_xlpm.n&lt;=299),"B&amp;W",AND(_xlpm.n&gt;=300,_xlpm.n&lt;=399),"Cheltenham",AND(_xlpm.n&gt;=500,_xlpm.n&lt;=599),"North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8" s="7">
        <f t="shared" si="1"/>
        <v>34</v>
      </c>
      <c r="I38" s="3" t="s">
        <v>299</v>
      </c>
      <c r="J38" s="25">
        <v>2.2000000000000002</v>
      </c>
      <c r="K38" s="1" t="s">
        <v>255</v>
      </c>
      <c r="L38" s="1">
        <v>50</v>
      </c>
      <c r="M38" s="3" t="str" cm="1">
        <f t="array" ref="M38">_xlfn.LET(_xlpm.n,VALUE($I38),_xlfn.IFS(AND(_xlpm.n&gt;=0,_xlpm.n&lt;=99),"Yate",AND(_xlpm.n&gt;=200,_xlpm.n&lt;=299),"B&amp;W",AND(_xlpm.n&gt;=300,_xlpm.n&lt;=399),"Cheltenham",AND(_xlpm.n&gt;=500,_xlpm.n&lt;=599),"North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8" s="7">
        <f t="shared" si="2"/>
        <v>34</v>
      </c>
      <c r="P38" s="3" t="s">
        <v>211</v>
      </c>
      <c r="Q38" s="25">
        <v>1.54</v>
      </c>
      <c r="R38" s="1" t="s">
        <v>273</v>
      </c>
      <c r="S38" s="1">
        <v>36</v>
      </c>
      <c r="T38" s="3" t="str" cm="1">
        <f t="array" ref="T38">_xlfn.LET(_xlpm.n,VALUE($P38),_xlfn.IFS(AND(_xlpm.n&gt;=0,_xlpm.n&lt;=99),"Yate",AND(_xlpm.n&gt;=200,_xlpm.n&lt;=299),"B&amp;W",AND(_xlpm.n&gt;=300,_xlpm.n&lt;=399),"Cheltenham",AND(_xlpm.n&gt;=500,_xlpm.n&lt;=599),"North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8" s="7">
        <f t="shared" si="3"/>
        <v>35</v>
      </c>
      <c r="W38" s="3" t="s">
        <v>312</v>
      </c>
      <c r="X38" s="25">
        <v>17.55</v>
      </c>
      <c r="Y38" s="1" t="s">
        <v>248</v>
      </c>
      <c r="Z38" s="1">
        <v>35</v>
      </c>
      <c r="AA38" s="3" t="str" cm="1">
        <f t="array" ref="AA38">_xlfn.LET(_xlpm.n,VALUE($W38),_xlfn.IFS(AND(_xlpm.n&gt;=0,_xlpm.n&lt;=99),"Yate",AND(_xlpm.n&gt;=200,_xlpm.n&lt;=299),"B&amp;W",AND(_xlpm.n&gt;=300,_xlpm.n&lt;=399),"Cheltenham",AND(_xlpm.n&gt;=500,_xlpm.n&lt;=599),"North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8" s="7">
        <f t="shared" si="4"/>
        <v>35</v>
      </c>
      <c r="AD38" s="3" t="s">
        <v>85</v>
      </c>
      <c r="AE38" s="1" t="s">
        <v>124</v>
      </c>
      <c r="AF38" s="1">
        <f t="shared" si="5"/>
        <v>166</v>
      </c>
      <c r="AG38" s="3" t="str" cm="1">
        <f t="array" ref="AG38">_xlfn.LET(_xlpm.n,VALUE($AD38),_xlfn.IFS(AND(_xlpm.n&gt;=0,_xlpm.n&lt;=99),"Yate",AND(_xlpm.n&gt;=200,_xlpm.n&lt;=299),"B&amp;W",AND(_xlpm.n&gt;=300,_xlpm.n&lt;=399),"Cheltenham",AND(_xlpm.n&gt;=500,_xlpm.n&lt;=599),"North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8" s="2"/>
    </row>
    <row r="39" spans="1:34" x14ac:dyDescent="0.35">
      <c r="A39" s="7">
        <f t="shared" si="0"/>
        <v>36</v>
      </c>
      <c r="B39" s="3" t="s">
        <v>197</v>
      </c>
      <c r="C39" s="25">
        <v>13.2</v>
      </c>
      <c r="D39" s="1" t="s">
        <v>198</v>
      </c>
      <c r="E39" s="1">
        <v>38</v>
      </c>
      <c r="F39" s="3" t="str" cm="1">
        <f t="array" ref="F39">_xlfn.LET(_xlpm.n,VALUE($B39),_xlfn.IFS(AND(_xlpm.n&gt;=0,_xlpm.n&lt;=99),"Yate",AND(_xlpm.n&gt;=200,_xlpm.n&lt;=299),"B&amp;W",AND(_xlpm.n&gt;=300,_xlpm.n&lt;=399),"Cheltenham",AND(_xlpm.n&gt;=500,_xlpm.n&lt;=599),"North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9" s="7">
        <f t="shared" si="1"/>
        <v>34</v>
      </c>
      <c r="I39" s="3" t="s">
        <v>85</v>
      </c>
      <c r="J39" s="25">
        <v>2.2000000000000002</v>
      </c>
      <c r="K39" s="1" t="s">
        <v>124</v>
      </c>
      <c r="L39" s="1">
        <v>50</v>
      </c>
      <c r="M39" s="3" t="str" cm="1">
        <f t="array" ref="M39">_xlfn.LET(_xlpm.n,VALUE($I39),_xlfn.IFS(AND(_xlpm.n&gt;=0,_xlpm.n&lt;=99),"Yate",AND(_xlpm.n&gt;=200,_xlpm.n&lt;=299),"B&amp;W",AND(_xlpm.n&gt;=300,_xlpm.n&lt;=399),"Cheltenham",AND(_xlpm.n&gt;=500,_xlpm.n&lt;=599),"North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39" s="7">
        <f t="shared" si="2"/>
        <v>36</v>
      </c>
      <c r="P39" s="3" t="s">
        <v>316</v>
      </c>
      <c r="Q39" s="25">
        <v>1.49</v>
      </c>
      <c r="R39" s="1" t="s">
        <v>207</v>
      </c>
      <c r="S39" s="1">
        <v>33</v>
      </c>
      <c r="T39" s="3" t="str" cm="1">
        <f t="array" ref="T39">_xlfn.LET(_xlpm.n,VALUE($P39),_xlfn.IFS(AND(_xlpm.n&gt;=0,_xlpm.n&lt;=99),"Yate",AND(_xlpm.n&gt;=200,_xlpm.n&lt;=299),"B&amp;W",AND(_xlpm.n&gt;=300,_xlpm.n&lt;=399),"Cheltenham",AND(_xlpm.n&gt;=500,_xlpm.n&lt;=599),"North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9" s="7">
        <f t="shared" si="3"/>
        <v>36</v>
      </c>
      <c r="W39" s="3" t="s">
        <v>117</v>
      </c>
      <c r="X39" s="25">
        <v>17.05</v>
      </c>
      <c r="Y39" s="1" t="s">
        <v>243</v>
      </c>
      <c r="Z39" s="1">
        <v>34</v>
      </c>
      <c r="AA39" s="3" t="str" cm="1">
        <f t="array" ref="AA39">_xlfn.LET(_xlpm.n,VALUE($W39),_xlfn.IFS(AND(_xlpm.n&gt;=0,_xlpm.n&lt;=99),"Yate",AND(_xlpm.n&gt;=200,_xlpm.n&lt;=299),"B&amp;W",AND(_xlpm.n&gt;=300,_xlpm.n&lt;=399),"Cheltenham",AND(_xlpm.n&gt;=500,_xlpm.n&lt;=599),"North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9" s="7">
        <f t="shared" si="4"/>
        <v>36</v>
      </c>
      <c r="AD39" s="3" t="s">
        <v>92</v>
      </c>
      <c r="AE39" s="1" t="s">
        <v>126</v>
      </c>
      <c r="AF39" s="1">
        <f t="shared" si="5"/>
        <v>159</v>
      </c>
      <c r="AG39" s="3" t="str" cm="1">
        <f t="array" ref="AG39">_xlfn.LET(_xlpm.n,VALUE($AD39),_xlfn.IFS(AND(_xlpm.n&gt;=0,_xlpm.n&lt;=99),"Yate",AND(_xlpm.n&gt;=200,_xlpm.n&lt;=299),"B&amp;W",AND(_xlpm.n&gt;=300,_xlpm.n&lt;=399),"Cheltenham",AND(_xlpm.n&gt;=500,_xlpm.n&lt;=599),"North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H39" s="2"/>
    </row>
    <row r="40" spans="1:34" x14ac:dyDescent="0.35">
      <c r="A40" s="7">
        <f t="shared" si="0"/>
        <v>36</v>
      </c>
      <c r="B40" s="3" t="s">
        <v>92</v>
      </c>
      <c r="C40" s="1">
        <v>13.2</v>
      </c>
      <c r="D40" s="1" t="s">
        <v>126</v>
      </c>
      <c r="E40" s="1">
        <v>38</v>
      </c>
      <c r="F40" s="3" t="str" cm="1">
        <f t="array" ref="F40">_xlfn.LET(_xlpm.n,VALUE($B40),_xlfn.IFS(AND(_xlpm.n&gt;=0,_xlpm.n&lt;=99),"Yate",AND(_xlpm.n&gt;=200,_xlpm.n&lt;=299),"B&amp;W",AND(_xlpm.n&gt;=300,_xlpm.n&lt;=399),"Cheltenham",AND(_xlpm.n&gt;=500,_xlpm.n&lt;=599),"North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0" s="7">
        <f t="shared" si="1"/>
        <v>34</v>
      </c>
      <c r="I40" s="3" t="s">
        <v>301</v>
      </c>
      <c r="J40" s="25">
        <v>2.2000000000000002</v>
      </c>
      <c r="K40" s="1" t="s">
        <v>214</v>
      </c>
      <c r="L40" s="1">
        <v>50</v>
      </c>
      <c r="M40" s="3" t="str" cm="1">
        <f t="array" ref="M40">_xlfn.LET(_xlpm.n,VALUE($I40),_xlfn.IFS(AND(_xlpm.n&gt;=0,_xlpm.n&lt;=99),"Yate",AND(_xlpm.n&gt;=200,_xlpm.n&lt;=299),"B&amp;W",AND(_xlpm.n&gt;=300,_xlpm.n&lt;=399),"Cheltenham",AND(_xlpm.n&gt;=500,_xlpm.n&lt;=599),"North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0" s="7">
        <f t="shared" si="2"/>
        <v>36</v>
      </c>
      <c r="P40" s="3" t="s">
        <v>85</v>
      </c>
      <c r="Q40" s="25">
        <v>1.49</v>
      </c>
      <c r="R40" s="1" t="s">
        <v>124</v>
      </c>
      <c r="S40" s="1">
        <v>33</v>
      </c>
      <c r="T40" s="3" t="str" cm="1">
        <f t="array" ref="T40">_xlfn.LET(_xlpm.n,VALUE($P40),_xlfn.IFS(AND(_xlpm.n&gt;=0,_xlpm.n&lt;=99),"Yate",AND(_xlpm.n&gt;=200,_xlpm.n&lt;=299),"B&amp;W",AND(_xlpm.n&gt;=300,_xlpm.n&lt;=399),"Cheltenham",AND(_xlpm.n&gt;=500,_xlpm.n&lt;=599),"North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0" s="7">
        <f t="shared" si="3"/>
        <v>37</v>
      </c>
      <c r="W40" s="3" t="s">
        <v>204</v>
      </c>
      <c r="X40" s="25">
        <v>16.96</v>
      </c>
      <c r="Y40" s="1" t="s">
        <v>205</v>
      </c>
      <c r="Z40" s="1">
        <v>33</v>
      </c>
      <c r="AA40" s="3" t="str" cm="1">
        <f t="array" ref="AA40">_xlfn.LET(_xlpm.n,VALUE($W40),_xlfn.IFS(AND(_xlpm.n&gt;=0,_xlpm.n&lt;=99),"Yate",AND(_xlpm.n&gt;=200,_xlpm.n&lt;=299),"B&amp;W",AND(_xlpm.n&gt;=300,_xlpm.n&lt;=399),"Cheltenham",AND(_xlpm.n&gt;=500,_xlpm.n&lt;=599),"North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0" s="7">
        <f t="shared" si="4"/>
        <v>37</v>
      </c>
      <c r="AD40" s="3" t="s">
        <v>211</v>
      </c>
      <c r="AE40" s="1" t="s">
        <v>273</v>
      </c>
      <c r="AF40" s="1">
        <f t="shared" si="5"/>
        <v>156</v>
      </c>
      <c r="AG40" s="3" t="str" cm="1">
        <f t="array" ref="AG40">_xlfn.LET(_xlpm.n,VALUE($AD40),_xlfn.IFS(AND(_xlpm.n&gt;=0,_xlpm.n&lt;=99),"Yate",AND(_xlpm.n&gt;=200,_xlpm.n&lt;=299),"B&amp;W",AND(_xlpm.n&gt;=300,_xlpm.n&lt;=399),"Cheltenham",AND(_xlpm.n&gt;=500,_xlpm.n&lt;=599),"North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0" s="2"/>
    </row>
    <row r="41" spans="1:34" x14ac:dyDescent="0.35">
      <c r="A41" s="7">
        <f t="shared" si="0"/>
        <v>38</v>
      </c>
      <c r="B41" s="3" t="s">
        <v>175</v>
      </c>
      <c r="C41" s="25">
        <v>13.3</v>
      </c>
      <c r="D41" s="1" t="s">
        <v>245</v>
      </c>
      <c r="E41" s="1">
        <v>37</v>
      </c>
      <c r="F41" s="3" t="str" cm="1">
        <f t="array" ref="F41">_xlfn.LET(_xlpm.n,VALUE($B41),_xlfn.IFS(AND(_xlpm.n&gt;=0,_xlpm.n&lt;=99),"Yate",AND(_xlpm.n&gt;=200,_xlpm.n&lt;=299),"B&amp;W",AND(_xlpm.n&gt;=300,_xlpm.n&lt;=399),"Cheltenham",AND(_xlpm.n&gt;=500,_xlpm.n&lt;=599),"North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1" s="7">
        <f t="shared" si="1"/>
        <v>38</v>
      </c>
      <c r="I41" s="3" t="s">
        <v>313</v>
      </c>
      <c r="J41" s="25">
        <v>2.2200000000000002</v>
      </c>
      <c r="K41" s="1" t="s">
        <v>213</v>
      </c>
      <c r="L41" s="1">
        <v>48</v>
      </c>
      <c r="M41" s="3" t="str" cm="1">
        <f t="array" ref="M41">_xlfn.LET(_xlpm.n,VALUE($I41),_xlfn.IFS(AND(_xlpm.n&gt;=0,_xlpm.n&lt;=99),"Yate",AND(_xlpm.n&gt;=200,_xlpm.n&lt;=299),"B&amp;W",AND(_xlpm.n&gt;=300,_xlpm.n&lt;=399),"Cheltenham",AND(_xlpm.n&gt;=500,_xlpm.n&lt;=599),"North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1" s="7">
        <f t="shared" si="2"/>
        <v>38</v>
      </c>
      <c r="P41" s="3" t="s">
        <v>310</v>
      </c>
      <c r="Q41" s="25">
        <v>1.46</v>
      </c>
      <c r="R41" s="1" t="s">
        <v>208</v>
      </c>
      <c r="S41" s="1">
        <v>32</v>
      </c>
      <c r="T41" s="3" t="str" cm="1">
        <f t="array" ref="T41">_xlfn.LET(_xlpm.n,VALUE($P41),_xlfn.IFS(AND(_xlpm.n&gt;=0,_xlpm.n&lt;=99),"Yate",AND(_xlpm.n&gt;=200,_xlpm.n&lt;=299),"B&amp;W",AND(_xlpm.n&gt;=300,_xlpm.n&lt;=399),"Cheltenham",AND(_xlpm.n&gt;=500,_xlpm.n&lt;=599),"North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41" s="7">
        <f t="shared" si="3"/>
        <v>38</v>
      </c>
      <c r="W41" s="3" t="s">
        <v>159</v>
      </c>
      <c r="X41" s="25">
        <v>15.42</v>
      </c>
      <c r="Y41" s="1" t="s">
        <v>264</v>
      </c>
      <c r="Z41" s="1">
        <v>30</v>
      </c>
      <c r="AA41" s="3" t="str" cm="1">
        <f t="array" ref="AA41">_xlfn.LET(_xlpm.n,VALUE($W41),_xlfn.IFS(AND(_xlpm.n&gt;=0,_xlpm.n&lt;=99),"Yate",AND(_xlpm.n&gt;=200,_xlpm.n&lt;=299),"B&amp;W",AND(_xlpm.n&gt;=300,_xlpm.n&lt;=399),"Cheltenham",AND(_xlpm.n&gt;=500,_xlpm.n&lt;=599),"North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 t="shared" si="4"/>
        <v>38</v>
      </c>
      <c r="AD41" s="3" t="s">
        <v>121</v>
      </c>
      <c r="AE41" s="1" t="s">
        <v>246</v>
      </c>
      <c r="AF41" s="1">
        <f t="shared" si="5"/>
        <v>153</v>
      </c>
      <c r="AG41" s="3" t="str" cm="1">
        <f t="array" ref="AG41">_xlfn.LET(_xlpm.n,VALUE($AD41),_xlfn.IFS(AND(_xlpm.n&gt;=0,_xlpm.n&lt;=99),"Yate",AND(_xlpm.n&gt;=200,_xlpm.n&lt;=299),"B&amp;W",AND(_xlpm.n&gt;=300,_xlpm.n&lt;=399),"Cheltenham",AND(_xlpm.n&gt;=500,_xlpm.n&lt;=599),"North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H41" s="2"/>
    </row>
    <row r="42" spans="1:34" x14ac:dyDescent="0.35">
      <c r="A42" s="7">
        <f t="shared" si="0"/>
        <v>39</v>
      </c>
      <c r="B42" s="3" t="s">
        <v>121</v>
      </c>
      <c r="C42" s="1">
        <v>13.4</v>
      </c>
      <c r="D42" s="1" t="s">
        <v>246</v>
      </c>
      <c r="E42" s="1">
        <v>36</v>
      </c>
      <c r="F42" s="3" t="str" cm="1">
        <f t="array" ref="F42">_xlfn.LET(_xlpm.n,VALUE($B42),_xlfn.IFS(AND(_xlpm.n&gt;=0,_xlpm.n&lt;=99),"Yate",AND(_xlpm.n&gt;=200,_xlpm.n&lt;=299),"B&amp;W",AND(_xlpm.n&gt;=300,_xlpm.n&lt;=399),"Cheltenham",AND(_xlpm.n&gt;=500,_xlpm.n&lt;=599),"North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42" s="7">
        <f t="shared" si="1"/>
        <v>38</v>
      </c>
      <c r="I42" s="3" t="s">
        <v>151</v>
      </c>
      <c r="J42" s="25">
        <v>2.2200000000000002</v>
      </c>
      <c r="K42" s="1" t="s">
        <v>226</v>
      </c>
      <c r="L42" s="1">
        <v>48</v>
      </c>
      <c r="M42" s="3" t="str" cm="1">
        <f t="array" ref="M42">_xlfn.LET(_xlpm.n,VALUE($I42),_xlfn.IFS(AND(_xlpm.n&gt;=0,_xlpm.n&lt;=99),"Yate",AND(_xlpm.n&gt;=200,_xlpm.n&lt;=299),"B&amp;W",AND(_xlpm.n&gt;=300,_xlpm.n&lt;=399),"Cheltenham",AND(_xlpm.n&gt;=500,_xlpm.n&lt;=599),"North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2" s="7">
        <f t="shared" si="2"/>
        <v>38</v>
      </c>
      <c r="P42" s="3" t="s">
        <v>159</v>
      </c>
      <c r="Q42" s="25">
        <v>1.46</v>
      </c>
      <c r="R42" s="1" t="s">
        <v>264</v>
      </c>
      <c r="S42" s="1">
        <v>32</v>
      </c>
      <c r="T42" s="3" t="str" cm="1">
        <f t="array" ref="T42">_xlfn.LET(_xlpm.n,VALUE($P42),_xlfn.IFS(AND(_xlpm.n&gt;=0,_xlpm.n&lt;=99),"Yate",AND(_xlpm.n&gt;=200,_xlpm.n&lt;=299),"B&amp;W",AND(_xlpm.n&gt;=300,_xlpm.n&lt;=399),"Cheltenham",AND(_xlpm.n&gt;=500,_xlpm.n&lt;=599),"North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2" s="7">
        <f t="shared" si="3"/>
        <v>39</v>
      </c>
      <c r="W42" s="3" t="s">
        <v>120</v>
      </c>
      <c r="X42" s="25">
        <v>15.14</v>
      </c>
      <c r="Y42" s="1" t="s">
        <v>133</v>
      </c>
      <c r="Z42" s="1">
        <v>30</v>
      </c>
      <c r="AA42" s="3" t="str" cm="1">
        <f t="array" ref="AA42">_xlfn.LET(_xlpm.n,VALUE($W42),_xlfn.IFS(AND(_xlpm.n&gt;=0,_xlpm.n&lt;=99),"Yate",AND(_xlpm.n&gt;=200,_xlpm.n&lt;=299),"B&amp;W",AND(_xlpm.n&gt;=300,_xlpm.n&lt;=399),"Cheltenham",AND(_xlpm.n&gt;=500,_xlpm.n&lt;=599),"North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2" s="7">
        <f t="shared" si="4"/>
        <v>39</v>
      </c>
      <c r="AD42" s="3" t="s">
        <v>316</v>
      </c>
      <c r="AE42" s="1" t="s">
        <v>207</v>
      </c>
      <c r="AF42" s="1">
        <f t="shared" si="5"/>
        <v>152</v>
      </c>
      <c r="AG42" s="3" t="str" cm="1">
        <f t="array" ref="AG42">_xlfn.LET(_xlpm.n,VALUE($AD42),_xlfn.IFS(AND(_xlpm.n&gt;=0,_xlpm.n&lt;=99),"Yate",AND(_xlpm.n&gt;=200,_xlpm.n&lt;=299),"B&amp;W",AND(_xlpm.n&gt;=300,_xlpm.n&lt;=399),"Cheltenham",AND(_xlpm.n&gt;=500,_xlpm.n&lt;=599),"North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2" s="2"/>
    </row>
    <row r="43" spans="1:34" x14ac:dyDescent="0.35">
      <c r="A43" s="7">
        <f t="shared" si="0"/>
        <v>40</v>
      </c>
      <c r="B43" s="3" t="s">
        <v>211</v>
      </c>
      <c r="C43" s="25">
        <v>13.5</v>
      </c>
      <c r="D43" s="1" t="s">
        <v>273</v>
      </c>
      <c r="E43" s="1">
        <v>35</v>
      </c>
      <c r="F43" s="3" t="str" cm="1">
        <f t="array" ref="F43">_xlfn.LET(_xlpm.n,VALUE($B43),_xlfn.IFS(AND(_xlpm.n&gt;=0,_xlpm.n&lt;=99),"Yate",AND(_xlpm.n&gt;=200,_xlpm.n&lt;=299),"B&amp;W",AND(_xlpm.n&gt;=300,_xlpm.n&lt;=399),"Cheltenham",AND(_xlpm.n&gt;=500,_xlpm.n&lt;=599),"North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43" s="7">
        <f t="shared" si="1"/>
        <v>38</v>
      </c>
      <c r="I43" s="3" t="s">
        <v>316</v>
      </c>
      <c r="J43" s="25">
        <v>2.2200000000000002</v>
      </c>
      <c r="K43" s="1" t="s">
        <v>207</v>
      </c>
      <c r="L43" s="1">
        <v>48</v>
      </c>
      <c r="M43" s="3" t="str" cm="1">
        <f t="array" ref="M43">_xlfn.LET(_xlpm.n,VALUE($I43),_xlfn.IFS(AND(_xlpm.n&gt;=0,_xlpm.n&lt;=99),"Yate",AND(_xlpm.n&gt;=200,_xlpm.n&lt;=299),"B&amp;W",AND(_xlpm.n&gt;=300,_xlpm.n&lt;=399),"Cheltenham",AND(_xlpm.n&gt;=500,_xlpm.n&lt;=599),"North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3" s="7">
        <f t="shared" si="2"/>
        <v>40</v>
      </c>
      <c r="P43" s="3" t="s">
        <v>121</v>
      </c>
      <c r="Q43" s="25">
        <v>1.45</v>
      </c>
      <c r="R43" s="1" t="s">
        <v>246</v>
      </c>
      <c r="S43" s="1">
        <v>31</v>
      </c>
      <c r="T43" s="3" t="str" cm="1">
        <f t="array" ref="T43">_xlfn.LET(_xlpm.n,VALUE($P43),_xlfn.IFS(AND(_xlpm.n&gt;=0,_xlpm.n&lt;=99),"Yate",AND(_xlpm.n&gt;=200,_xlpm.n&lt;=299),"B&amp;W",AND(_xlpm.n&gt;=300,_xlpm.n&lt;=399),"Cheltenham",AND(_xlpm.n&gt;=500,_xlpm.n&lt;=599),"North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43" s="7">
        <f t="shared" si="3"/>
        <v>40</v>
      </c>
      <c r="W43" s="3" t="s">
        <v>121</v>
      </c>
      <c r="X43" s="25">
        <v>15.04</v>
      </c>
      <c r="Y43" s="1" t="s">
        <v>246</v>
      </c>
      <c r="Z43" s="1">
        <v>30</v>
      </c>
      <c r="AA43" s="3" t="str" cm="1">
        <f t="array" ref="AA43">_xlfn.LET(_xlpm.n,VALUE($W43),_xlfn.IFS(AND(_xlpm.n&gt;=0,_xlpm.n&lt;=99),"Yate",AND(_xlpm.n&gt;=200,_xlpm.n&lt;=299),"B&amp;W",AND(_xlpm.n&gt;=300,_xlpm.n&lt;=399),"Cheltenham",AND(_xlpm.n&gt;=500,_xlpm.n&lt;=599),"North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3" s="7">
        <f t="shared" si="4"/>
        <v>39</v>
      </c>
      <c r="AD43" s="3" t="s">
        <v>317</v>
      </c>
      <c r="AE43" s="1" t="s">
        <v>215</v>
      </c>
      <c r="AF43" s="1">
        <f t="shared" si="5"/>
        <v>152</v>
      </c>
      <c r="AG43" s="3" t="str" cm="1">
        <f t="array" ref="AG43">_xlfn.LET(_xlpm.n,VALUE($AD43),_xlfn.IFS(AND(_xlpm.n&gt;=0,_xlpm.n&lt;=99),"Yate",AND(_xlpm.n&gt;=200,_xlpm.n&lt;=299),"B&amp;W",AND(_xlpm.n&gt;=300,_xlpm.n&lt;=399),"Cheltenham",AND(_xlpm.n&gt;=500,_xlpm.n&lt;=599),"North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H43" s="2"/>
    </row>
    <row r="44" spans="1:34" x14ac:dyDescent="0.35">
      <c r="A44" s="7">
        <f t="shared" si="0"/>
        <v>41</v>
      </c>
      <c r="B44" s="3" t="s">
        <v>85</v>
      </c>
      <c r="C44" s="25">
        <v>13.6</v>
      </c>
      <c r="D44" s="1" t="s">
        <v>124</v>
      </c>
      <c r="E44" s="1">
        <v>34</v>
      </c>
      <c r="F44" s="3" t="str" cm="1">
        <f t="array" ref="F44">_xlfn.LET(_xlpm.n,VALUE($B44),_xlfn.IFS(AND(_xlpm.n&gt;=0,_xlpm.n&lt;=99),"Yate",AND(_xlpm.n&gt;=200,_xlpm.n&lt;=299),"B&amp;W",AND(_xlpm.n&gt;=300,_xlpm.n&lt;=399),"Cheltenham",AND(_xlpm.n&gt;=500,_xlpm.n&lt;=599),"North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4" s="7">
        <f t="shared" si="1"/>
        <v>41</v>
      </c>
      <c r="I44" s="3" t="s">
        <v>211</v>
      </c>
      <c r="J44" s="25">
        <v>2.23</v>
      </c>
      <c r="K44" s="1" t="s">
        <v>273</v>
      </c>
      <c r="L44" s="1">
        <v>47</v>
      </c>
      <c r="M44" s="3" t="str" cm="1">
        <f t="array" ref="M44">_xlfn.LET(_xlpm.n,VALUE($I44),_xlfn.IFS(AND(_xlpm.n&gt;=0,_xlpm.n&lt;=99),"Yate",AND(_xlpm.n&gt;=200,_xlpm.n&lt;=299),"B&amp;W",AND(_xlpm.n&gt;=300,_xlpm.n&lt;=399),"Cheltenham",AND(_xlpm.n&gt;=500,_xlpm.n&lt;=599),"North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4" s="7">
        <f t="shared" si="2"/>
        <v>41</v>
      </c>
      <c r="P44" s="3" t="s">
        <v>197</v>
      </c>
      <c r="Q44" s="25">
        <v>1.44</v>
      </c>
      <c r="R44" s="1" t="s">
        <v>198</v>
      </c>
      <c r="S44" s="1">
        <v>31</v>
      </c>
      <c r="T44" s="3" t="str" cm="1">
        <f t="array" ref="T44">_xlfn.LET(_xlpm.n,VALUE($P44),_xlfn.IFS(AND(_xlpm.n&gt;=0,_xlpm.n&lt;=99),"Yate",AND(_xlpm.n&gt;=200,_xlpm.n&lt;=299),"B&amp;W",AND(_xlpm.n&gt;=300,_xlpm.n&lt;=399),"Cheltenham",AND(_xlpm.n&gt;=500,_xlpm.n&lt;=599),"North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44" s="7">
        <f t="shared" si="3"/>
        <v>41</v>
      </c>
      <c r="W44" s="3" t="s">
        <v>45</v>
      </c>
      <c r="X44" s="1">
        <v>14.89</v>
      </c>
      <c r="Y44" s="1" t="s">
        <v>238</v>
      </c>
      <c r="Z44" s="1">
        <v>29</v>
      </c>
      <c r="AA44" s="3" t="str" cm="1">
        <f t="array" ref="AA44">_xlfn.LET(_xlpm.n,VALUE($W44),_xlfn.IFS(AND(_xlpm.n&gt;=0,_xlpm.n&lt;=99),"Yate",AND(_xlpm.n&gt;=200,_xlpm.n&lt;=299),"B&amp;W",AND(_xlpm.n&gt;=300,_xlpm.n&lt;=399),"Cheltenham",AND(_xlpm.n&gt;=500,_xlpm.n&lt;=599),"North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4" s="7">
        <f t="shared" si="4"/>
        <v>41</v>
      </c>
      <c r="AD44" s="3" t="s">
        <v>197</v>
      </c>
      <c r="AE44" s="1" t="s">
        <v>198</v>
      </c>
      <c r="AF44" s="1">
        <f t="shared" si="5"/>
        <v>148</v>
      </c>
      <c r="AG44" s="3" t="str" cm="1">
        <f t="array" ref="AG44">_xlfn.LET(_xlpm.n,VALUE($AD44),_xlfn.IFS(AND(_xlpm.n&gt;=0,_xlpm.n&lt;=99),"Yate",AND(_xlpm.n&gt;=200,_xlpm.n&lt;=299),"B&amp;W",AND(_xlpm.n&gt;=300,_xlpm.n&lt;=399),"Cheltenham",AND(_xlpm.n&gt;=500,_xlpm.n&lt;=599),"North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H44" s="2"/>
    </row>
    <row r="45" spans="1:34" x14ac:dyDescent="0.35">
      <c r="A45" s="7">
        <f t="shared" si="0"/>
        <v>41</v>
      </c>
      <c r="B45" s="3" t="s">
        <v>310</v>
      </c>
      <c r="C45" s="25">
        <v>13.6</v>
      </c>
      <c r="D45" s="1" t="s">
        <v>208</v>
      </c>
      <c r="E45" s="1">
        <v>34</v>
      </c>
      <c r="F45" s="3" t="str" cm="1">
        <f t="array" ref="F45">_xlfn.LET(_xlpm.n,VALUE($B45),_xlfn.IFS(AND(_xlpm.n&gt;=0,_xlpm.n&lt;=99),"Yate",AND(_xlpm.n&gt;=200,_xlpm.n&lt;=299),"B&amp;W",AND(_xlpm.n&gt;=300,_xlpm.n&lt;=399),"Cheltenham",AND(_xlpm.n&gt;=500,_xlpm.n&lt;=599),"North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45" s="7">
        <f t="shared" si="1"/>
        <v>41</v>
      </c>
      <c r="I45" s="3" t="s">
        <v>306</v>
      </c>
      <c r="J45" s="1">
        <v>2.23</v>
      </c>
      <c r="K45" s="1" t="s">
        <v>212</v>
      </c>
      <c r="L45" s="1">
        <v>47</v>
      </c>
      <c r="M45" s="3" t="str" cm="1">
        <f t="array" ref="M45">_xlfn.LET(_xlpm.n,VALUE($I45),_xlfn.IFS(AND(_xlpm.n&gt;=0,_xlpm.n&lt;=99),"Yate",AND(_xlpm.n&gt;=200,_xlpm.n&lt;=299),"B&amp;W",AND(_xlpm.n&gt;=300,_xlpm.n&lt;=399),"Cheltenham",AND(_xlpm.n&gt;=500,_xlpm.n&lt;=599),"North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45" s="7">
        <f t="shared" si="2"/>
        <v>42</v>
      </c>
      <c r="P45" s="3" t="s">
        <v>73</v>
      </c>
      <c r="Q45" s="25">
        <v>1.43</v>
      </c>
      <c r="R45" s="1" t="s">
        <v>224</v>
      </c>
      <c r="S45" s="1">
        <v>30</v>
      </c>
      <c r="T45" s="3" t="str" cm="1">
        <f t="array" ref="T45">_xlfn.LET(_xlpm.n,VALUE($P45),_xlfn.IFS(AND(_xlpm.n&gt;=0,_xlpm.n&lt;=99),"Yate",AND(_xlpm.n&gt;=200,_xlpm.n&lt;=299),"B&amp;W",AND(_xlpm.n&gt;=300,_xlpm.n&lt;=399),"Cheltenham",AND(_xlpm.n&gt;=500,_xlpm.n&lt;=599),"North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5" s="7">
        <f t="shared" si="3"/>
        <v>42</v>
      </c>
      <c r="W45" s="3" t="s">
        <v>301</v>
      </c>
      <c r="X45" s="1">
        <v>14.6</v>
      </c>
      <c r="Y45" s="1" t="s">
        <v>214</v>
      </c>
      <c r="Z45" s="1">
        <v>29</v>
      </c>
      <c r="AA45" s="3" t="str" cm="1">
        <f t="array" ref="AA45">_xlfn.LET(_xlpm.n,VALUE($W45),_xlfn.IFS(AND(_xlpm.n&gt;=0,_xlpm.n&lt;=99),"Yate",AND(_xlpm.n&gt;=200,_xlpm.n&lt;=299),"B&amp;W",AND(_xlpm.n&gt;=300,_xlpm.n&lt;=399),"Cheltenham",AND(_xlpm.n&gt;=500,_xlpm.n&lt;=599),"North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5" s="7">
        <f t="shared" si="4"/>
        <v>42</v>
      </c>
      <c r="AD45" s="3" t="s">
        <v>151</v>
      </c>
      <c r="AE45" s="1" t="s">
        <v>226</v>
      </c>
      <c r="AF45" s="1">
        <f t="shared" si="5"/>
        <v>146</v>
      </c>
      <c r="AG45" s="3" t="str" cm="1">
        <f t="array" ref="AG45">_xlfn.LET(_xlpm.n,VALUE($AD45),_xlfn.IFS(AND(_xlpm.n&gt;=0,_xlpm.n&lt;=99),"Yate",AND(_xlpm.n&gt;=200,_xlpm.n&lt;=299),"B&amp;W",AND(_xlpm.n&gt;=300,_xlpm.n&lt;=399),"Cheltenham",AND(_xlpm.n&gt;=500,_xlpm.n&lt;=599),"North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46" spans="1:34" x14ac:dyDescent="0.35">
      <c r="A46" s="7">
        <f t="shared" si="0"/>
        <v>43</v>
      </c>
      <c r="B46" s="3" t="s">
        <v>151</v>
      </c>
      <c r="C46" s="25">
        <v>13.8</v>
      </c>
      <c r="D46" s="1" t="s">
        <v>226</v>
      </c>
      <c r="E46" s="1">
        <v>32</v>
      </c>
      <c r="F46" s="3" t="str" cm="1">
        <f t="array" ref="F46">_xlfn.LET(_xlpm.n,VALUE($B46),_xlfn.IFS(AND(_xlpm.n&gt;=0,_xlpm.n&lt;=99),"Yate",AND(_xlpm.n&gt;=200,_xlpm.n&lt;=299),"B&amp;W",AND(_xlpm.n&gt;=300,_xlpm.n&lt;=399),"Cheltenham",AND(_xlpm.n&gt;=500,_xlpm.n&lt;=599),"North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6" s="7">
        <f t="shared" si="1"/>
        <v>43</v>
      </c>
      <c r="I46" s="3" t="s">
        <v>197</v>
      </c>
      <c r="J46" s="1">
        <v>2.2799999999999998</v>
      </c>
      <c r="K46" s="1" t="s">
        <v>198</v>
      </c>
      <c r="L46" s="1">
        <v>42</v>
      </c>
      <c r="M46" s="3" t="str" cm="1">
        <f t="array" ref="M46">_xlfn.LET(_xlpm.n,VALUE($I46),_xlfn.IFS(AND(_xlpm.n&gt;=0,_xlpm.n&lt;=99),"Yate",AND(_xlpm.n&gt;=200,_xlpm.n&lt;=299),"B&amp;W",AND(_xlpm.n&gt;=300,_xlpm.n&lt;=399),"Cheltenham",AND(_xlpm.n&gt;=500,_xlpm.n&lt;=599),"North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46" s="7">
        <f t="shared" si="2"/>
        <v>43</v>
      </c>
      <c r="P46" s="3" t="s">
        <v>309</v>
      </c>
      <c r="Q46" s="25">
        <v>1.42</v>
      </c>
      <c r="R46" s="1" t="s">
        <v>172</v>
      </c>
      <c r="S46" s="1">
        <v>30</v>
      </c>
      <c r="T46" s="3" t="str" cm="1">
        <f t="array" ref="T46">_xlfn.LET(_xlpm.n,VALUE($P46),_xlfn.IFS(AND(_xlpm.n&gt;=0,_xlpm.n&lt;=99),"Yate",AND(_xlpm.n&gt;=200,_xlpm.n&lt;=299),"B&amp;W",AND(_xlpm.n&gt;=300,_xlpm.n&lt;=399),"Cheltenham",AND(_xlpm.n&gt;=500,_xlpm.n&lt;=599),"North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46" s="7">
        <f t="shared" si="3"/>
        <v>43</v>
      </c>
      <c r="W46" s="3" t="s">
        <v>310</v>
      </c>
      <c r="X46" s="1">
        <v>14.2</v>
      </c>
      <c r="Y46" s="1" t="s">
        <v>208</v>
      </c>
      <c r="Z46" s="1">
        <v>28</v>
      </c>
      <c r="AA46" s="3" t="str" cm="1">
        <f t="array" ref="AA46">_xlfn.LET(_xlpm.n,VALUE($W46),_xlfn.IFS(AND(_xlpm.n&gt;=0,_xlpm.n&lt;=99),"Yate",AND(_xlpm.n&gt;=200,_xlpm.n&lt;=299),"B&amp;W",AND(_xlpm.n&gt;=300,_xlpm.n&lt;=399),"Cheltenham",AND(_xlpm.n&gt;=500,_xlpm.n&lt;=599),"North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6" s="7">
        <f t="shared" si="4"/>
        <v>43</v>
      </c>
      <c r="AD46" s="3" t="s">
        <v>310</v>
      </c>
      <c r="AE46" s="1" t="s">
        <v>208</v>
      </c>
      <c r="AF46" s="1">
        <f t="shared" si="5"/>
        <v>144</v>
      </c>
      <c r="AG46" s="3" t="str" cm="1">
        <f t="array" ref="AG46">_xlfn.LET(_xlpm.n,VALUE($AD46),_xlfn.IFS(AND(_xlpm.n&gt;=0,_xlpm.n&lt;=99),"Yate",AND(_xlpm.n&gt;=200,_xlpm.n&lt;=299),"B&amp;W",AND(_xlpm.n&gt;=300,_xlpm.n&lt;=399),"Cheltenham",AND(_xlpm.n&gt;=500,_xlpm.n&lt;=599),"North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7" spans="1:34" x14ac:dyDescent="0.35">
      <c r="A47" s="7">
        <f t="shared" si="0"/>
        <v>44</v>
      </c>
      <c r="B47" s="3" t="s">
        <v>301</v>
      </c>
      <c r="C47" s="25">
        <v>13.9</v>
      </c>
      <c r="D47" s="1" t="s">
        <v>214</v>
      </c>
      <c r="E47" s="1">
        <v>31</v>
      </c>
      <c r="F47" s="3" t="str" cm="1">
        <f t="array" ref="F47">_xlfn.LET(_xlpm.n,VALUE($B47),_xlfn.IFS(AND(_xlpm.n&gt;=0,_xlpm.n&lt;=99),"Yate",AND(_xlpm.n&gt;=200,_xlpm.n&lt;=299),"B&amp;W",AND(_xlpm.n&gt;=300,_xlpm.n&lt;=399),"Cheltenham",AND(_xlpm.n&gt;=500,_xlpm.n&lt;=599),"North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47" s="7">
        <f t="shared" si="1"/>
        <v>44</v>
      </c>
      <c r="I47" s="3" t="s">
        <v>152</v>
      </c>
      <c r="J47" s="1">
        <v>2.31</v>
      </c>
      <c r="K47" s="1" t="s">
        <v>225</v>
      </c>
      <c r="L47" s="1">
        <v>39</v>
      </c>
      <c r="M47" s="3" t="str" cm="1">
        <f t="array" ref="M47">_xlfn.LET(_xlpm.n,VALUE($I47),_xlfn.IFS(AND(_xlpm.n&gt;=0,_xlpm.n&lt;=99),"Yate",AND(_xlpm.n&gt;=200,_xlpm.n&lt;=299),"B&amp;W",AND(_xlpm.n&gt;=300,_xlpm.n&lt;=399),"Cheltenham",AND(_xlpm.n&gt;=500,_xlpm.n&lt;=599),"North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7" s="7">
        <f t="shared" si="2"/>
        <v>44</v>
      </c>
      <c r="P47" s="3" t="s">
        <v>151</v>
      </c>
      <c r="Q47" s="25">
        <v>1.39</v>
      </c>
      <c r="R47" s="1" t="s">
        <v>226</v>
      </c>
      <c r="S47" s="1">
        <v>28</v>
      </c>
      <c r="T47" s="3" t="str" cm="1">
        <f t="array" ref="T47">_xlfn.LET(_xlpm.n,VALUE($P47),_xlfn.IFS(AND(_xlpm.n&gt;=0,_xlpm.n&lt;=99),"Yate",AND(_xlpm.n&gt;=200,_xlpm.n&lt;=299),"B&amp;W",AND(_xlpm.n&gt;=300,_xlpm.n&lt;=399),"Cheltenham",AND(_xlpm.n&gt;=500,_xlpm.n&lt;=599),"North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7" s="7">
        <f t="shared" si="3"/>
        <v>44</v>
      </c>
      <c r="W47" s="3" t="s">
        <v>92</v>
      </c>
      <c r="X47" s="25">
        <v>13.02</v>
      </c>
      <c r="Y47" s="1" t="s">
        <v>126</v>
      </c>
      <c r="Z47" s="1">
        <v>26</v>
      </c>
      <c r="AA47" s="3" t="str" cm="1">
        <f t="array" ref="AA47">_xlfn.LET(_xlpm.n,VALUE($W47),_xlfn.IFS(AND(_xlpm.n&gt;=0,_xlpm.n&lt;=99),"Yate",AND(_xlpm.n&gt;=200,_xlpm.n&lt;=299),"B&amp;W",AND(_xlpm.n&gt;=300,_xlpm.n&lt;=399),"Cheltenham",AND(_xlpm.n&gt;=500,_xlpm.n&lt;=599),"North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7" s="7">
        <f t="shared" si="4"/>
        <v>44</v>
      </c>
      <c r="AD47" s="3" t="s">
        <v>301</v>
      </c>
      <c r="AE47" s="1" t="s">
        <v>214</v>
      </c>
      <c r="AF47" s="1">
        <f t="shared" si="5"/>
        <v>138</v>
      </c>
      <c r="AG47" s="3" t="str" cm="1">
        <f t="array" ref="AG47">_xlfn.LET(_xlpm.n,VALUE($AD47),_xlfn.IFS(AND(_xlpm.n&gt;=0,_xlpm.n&lt;=99),"Yate",AND(_xlpm.n&gt;=200,_xlpm.n&lt;=299),"B&amp;W",AND(_xlpm.n&gt;=300,_xlpm.n&lt;=399),"Cheltenham",AND(_xlpm.n&gt;=500,_xlpm.n&lt;=599),"North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8" spans="1:34" x14ac:dyDescent="0.35">
      <c r="A48" s="7">
        <f t="shared" si="0"/>
        <v>44</v>
      </c>
      <c r="B48" s="3" t="s">
        <v>313</v>
      </c>
      <c r="C48" s="25">
        <v>13.9</v>
      </c>
      <c r="D48" s="1" t="s">
        <v>213</v>
      </c>
      <c r="E48" s="1">
        <v>31</v>
      </c>
      <c r="F48" s="3" t="str" cm="1">
        <f t="array" ref="F48">_xlfn.LET(_xlpm.n,VALUE($B48),_xlfn.IFS(AND(_xlpm.n&gt;=0,_xlpm.n&lt;=99),"Yate",AND(_xlpm.n&gt;=200,_xlpm.n&lt;=299),"B&amp;W",AND(_xlpm.n&gt;=300,_xlpm.n&lt;=399),"Cheltenham",AND(_xlpm.n&gt;=500,_xlpm.n&lt;=599),"North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48" s="7">
        <f t="shared" si="1"/>
        <v>45</v>
      </c>
      <c r="I48" s="3" t="s">
        <v>72</v>
      </c>
      <c r="J48" s="1">
        <v>2.33</v>
      </c>
      <c r="K48" s="1" t="s">
        <v>48</v>
      </c>
      <c r="L48" s="1">
        <v>37</v>
      </c>
      <c r="M48" s="3" t="str" cm="1">
        <f t="array" ref="M48">_xlfn.LET(_xlpm.n,VALUE($I48),_xlfn.IFS(AND(_xlpm.n&gt;=0,_xlpm.n&lt;=99),"Yate",AND(_xlpm.n&gt;=200,_xlpm.n&lt;=299),"B&amp;W",AND(_xlpm.n&gt;=300,_xlpm.n&lt;=399),"Cheltenham",AND(_xlpm.n&gt;=500,_xlpm.n&lt;=599),"North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8" s="7">
        <f t="shared" si="2"/>
        <v>45</v>
      </c>
      <c r="P48" s="3" t="s">
        <v>301</v>
      </c>
      <c r="Q48" s="25">
        <v>1.38</v>
      </c>
      <c r="R48" s="1" t="s">
        <v>214</v>
      </c>
      <c r="S48" s="1">
        <v>28</v>
      </c>
      <c r="T48" s="3" t="str" cm="1">
        <f t="array" ref="T48">_xlfn.LET(_xlpm.n,VALUE($P48),_xlfn.IFS(AND(_xlpm.n&gt;=0,_xlpm.n&lt;=99),"Yate",AND(_xlpm.n&gt;=200,_xlpm.n&lt;=299),"B&amp;W",AND(_xlpm.n&gt;=300,_xlpm.n&lt;=399),"Cheltenham",AND(_xlpm.n&gt;=500,_xlpm.n&lt;=599),"North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48" s="7">
        <f t="shared" si="3"/>
        <v>45</v>
      </c>
      <c r="W48" s="3" t="s">
        <v>316</v>
      </c>
      <c r="X48" s="1">
        <v>12.63</v>
      </c>
      <c r="Y48" s="1" t="s">
        <v>207</v>
      </c>
      <c r="Z48" s="1">
        <v>25</v>
      </c>
      <c r="AA48" s="3" t="str" cm="1">
        <f t="array" ref="AA48">_xlfn.LET(_xlpm.n,VALUE($W48),_xlfn.IFS(AND(_xlpm.n&gt;=0,_xlpm.n&lt;=99),"Yate",AND(_xlpm.n&gt;=200,_xlpm.n&lt;=299),"B&amp;W",AND(_xlpm.n&gt;=300,_xlpm.n&lt;=399),"Cheltenham",AND(_xlpm.n&gt;=500,_xlpm.n&lt;=599),"North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8" s="7">
        <f t="shared" si="4"/>
        <v>44</v>
      </c>
      <c r="AD48" s="3" t="s">
        <v>313</v>
      </c>
      <c r="AE48" s="1" t="s">
        <v>213</v>
      </c>
      <c r="AF48" s="1">
        <f t="shared" si="5"/>
        <v>138</v>
      </c>
      <c r="AG48" s="3" t="str" cm="1">
        <f t="array" ref="AG48">_xlfn.LET(_xlpm.n,VALUE($AD48),_xlfn.IFS(AND(_xlpm.n&gt;=0,_xlpm.n&lt;=99),"Yate",AND(_xlpm.n&gt;=200,_xlpm.n&lt;=299),"B&amp;W",AND(_xlpm.n&gt;=300,_xlpm.n&lt;=399),"Cheltenham",AND(_xlpm.n&gt;=500,_xlpm.n&lt;=599),"North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9" spans="1:33" x14ac:dyDescent="0.35">
      <c r="A49" s="7">
        <f t="shared" si="0"/>
        <v>46</v>
      </c>
      <c r="B49" s="3" t="s">
        <v>159</v>
      </c>
      <c r="C49" s="1">
        <v>14.1</v>
      </c>
      <c r="D49" s="1" t="s">
        <v>264</v>
      </c>
      <c r="E49" s="1">
        <v>29</v>
      </c>
      <c r="F49" s="3" t="str" cm="1">
        <f t="array" ref="F49">_xlfn.LET(_xlpm.n,VALUE($B49),_xlfn.IFS(AND(_xlpm.n&gt;=0,_xlpm.n&lt;=99),"Yate",AND(_xlpm.n&gt;=200,_xlpm.n&lt;=299),"B&amp;W",AND(_xlpm.n&gt;=300,_xlpm.n&lt;=399),"Cheltenham",AND(_xlpm.n&gt;=500,_xlpm.n&lt;=599),"North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9" s="7">
        <f t="shared" si="1"/>
        <v>46</v>
      </c>
      <c r="I49" s="3" t="s">
        <v>159</v>
      </c>
      <c r="J49" s="1">
        <v>2.36</v>
      </c>
      <c r="K49" s="1" t="s">
        <v>264</v>
      </c>
      <c r="L49" s="1">
        <v>34</v>
      </c>
      <c r="M49" s="3" t="str" cm="1">
        <f t="array" ref="M49">_xlfn.LET(_xlpm.n,VALUE($I49),_xlfn.IFS(AND(_xlpm.n&gt;=0,_xlpm.n&lt;=99),"Yate",AND(_xlpm.n&gt;=200,_xlpm.n&lt;=299),"B&amp;W",AND(_xlpm.n&gt;=300,_xlpm.n&lt;=399),"Cheltenham",AND(_xlpm.n&gt;=500,_xlpm.n&lt;=599),"North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49" s="7">
        <f t="shared" si="2"/>
        <v>46</v>
      </c>
      <c r="P49" s="3" t="s">
        <v>313</v>
      </c>
      <c r="Q49" s="25">
        <v>1.29</v>
      </c>
      <c r="R49" s="1" t="s">
        <v>213</v>
      </c>
      <c r="S49" s="1">
        <v>23</v>
      </c>
      <c r="T49" s="3" t="str" cm="1">
        <f t="array" ref="T49">_xlfn.LET(_xlpm.n,VALUE($P49),_xlfn.IFS(AND(_xlpm.n&gt;=0,_xlpm.n&lt;=99),"Yate",AND(_xlpm.n&gt;=200,_xlpm.n&lt;=299),"B&amp;W",AND(_xlpm.n&gt;=300,_xlpm.n&lt;=399),"Cheltenham",AND(_xlpm.n&gt;=500,_xlpm.n&lt;=599),"North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49" s="7">
        <f t="shared" si="3"/>
        <v>46</v>
      </c>
      <c r="W49" s="3" t="s">
        <v>116</v>
      </c>
      <c r="X49" s="25">
        <v>11.18</v>
      </c>
      <c r="Y49" s="1" t="s">
        <v>257</v>
      </c>
      <c r="Z49" s="1">
        <v>22</v>
      </c>
      <c r="AA49" s="3" t="str" cm="1">
        <f t="array" ref="AA49">_xlfn.LET(_xlpm.n,VALUE($W49),_xlfn.IFS(AND(_xlpm.n&gt;=0,_xlpm.n&lt;=99),"Yate",AND(_xlpm.n&gt;=200,_xlpm.n&lt;=299),"B&amp;W",AND(_xlpm.n&gt;=300,_xlpm.n&lt;=399),"Cheltenham",AND(_xlpm.n&gt;=500,_xlpm.n&lt;=599),"North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9" s="7">
        <f t="shared" si="4"/>
        <v>46</v>
      </c>
      <c r="AD49" s="3" t="s">
        <v>159</v>
      </c>
      <c r="AE49" s="1" t="s">
        <v>264</v>
      </c>
      <c r="AF49" s="1">
        <f t="shared" si="5"/>
        <v>125</v>
      </c>
      <c r="AG49" s="3" t="str" cm="1">
        <f t="array" ref="AG49">_xlfn.LET(_xlpm.n,VALUE($AD49),_xlfn.IFS(AND(_xlpm.n&gt;=0,_xlpm.n&lt;=99),"Yate",AND(_xlpm.n&gt;=200,_xlpm.n&lt;=299),"B&amp;W",AND(_xlpm.n&gt;=300,_xlpm.n&lt;=399),"Cheltenham",AND(_xlpm.n&gt;=500,_xlpm.n&lt;=599),"North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0" spans="1:33" x14ac:dyDescent="0.35">
      <c r="A50" s="7">
        <f t="shared" si="0"/>
        <v>47</v>
      </c>
      <c r="B50" s="3" t="s">
        <v>306</v>
      </c>
      <c r="C50" s="25">
        <v>14.8</v>
      </c>
      <c r="D50" s="1" t="s">
        <v>212</v>
      </c>
      <c r="E50" s="1">
        <v>22</v>
      </c>
      <c r="F50" s="3" t="str" cm="1">
        <f t="array" ref="F50">_xlfn.LET(_xlpm.n,VALUE($B50),_xlfn.IFS(AND(_xlpm.n&gt;=0,_xlpm.n&lt;=99),"Yate",AND(_xlpm.n&gt;=200,_xlpm.n&lt;=299),"B&amp;W",AND(_xlpm.n&gt;=300,_xlpm.n&lt;=399),"Cheltenham",AND(_xlpm.n&gt;=500,_xlpm.n&lt;=599),"North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50" s="7">
        <f t="shared" si="1"/>
        <v>47</v>
      </c>
      <c r="I50" s="3" t="s">
        <v>317</v>
      </c>
      <c r="J50" s="1">
        <v>2.37</v>
      </c>
      <c r="K50" s="1" t="s">
        <v>215</v>
      </c>
      <c r="L50" s="1">
        <v>33</v>
      </c>
      <c r="M50" s="3" t="str" cm="1">
        <f t="array" ref="M50">_xlfn.LET(_xlpm.n,VALUE($I50),_xlfn.IFS(AND(_xlpm.n&gt;=0,_xlpm.n&lt;=99),"Yate",AND(_xlpm.n&gt;=200,_xlpm.n&lt;=299),"B&amp;W",AND(_xlpm.n&gt;=300,_xlpm.n&lt;=399),"Cheltenham",AND(_xlpm.n&gt;=500,_xlpm.n&lt;=599),"North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50" s="7">
        <f t="shared" si="2"/>
        <v>47</v>
      </c>
      <c r="P50" s="3" t="s">
        <v>306</v>
      </c>
      <c r="Q50" s="25">
        <v>1.1399999999999999</v>
      </c>
      <c r="R50" s="1" t="s">
        <v>212</v>
      </c>
      <c r="S50" s="1">
        <v>15</v>
      </c>
      <c r="T50" s="3" t="str" cm="1">
        <f t="array" ref="T50">_xlfn.LET(_xlpm.n,VALUE($P50),_xlfn.IFS(AND(_xlpm.n&gt;=0,_xlpm.n&lt;=99),"Yate",AND(_xlpm.n&gt;=200,_xlpm.n&lt;=299),"B&amp;W",AND(_xlpm.n&gt;=300,_xlpm.n&lt;=399),"Cheltenham",AND(_xlpm.n&gt;=500,_xlpm.n&lt;=599),"North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50" s="7">
        <f t="shared" si="3"/>
        <v>47</v>
      </c>
      <c r="W50" s="3" t="s">
        <v>306</v>
      </c>
      <c r="X50" s="1">
        <v>8.2100000000000009</v>
      </c>
      <c r="Y50" s="1" t="s">
        <v>212</v>
      </c>
      <c r="Z50" s="1">
        <v>16</v>
      </c>
      <c r="AA50" s="3" t="str" cm="1">
        <f t="array" ref="AA50">_xlfn.LET(_xlpm.n,VALUE($W50),_xlfn.IFS(AND(_xlpm.n&gt;=0,_xlpm.n&lt;=99),"Yate",AND(_xlpm.n&gt;=200,_xlpm.n&lt;=299),"B&amp;W",AND(_xlpm.n&gt;=300,_xlpm.n&lt;=399),"Cheltenham",AND(_xlpm.n&gt;=500,_xlpm.n&lt;=599),"North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50" s="7">
        <f t="shared" si="4"/>
        <v>47</v>
      </c>
      <c r="AD50" s="3" t="s">
        <v>306</v>
      </c>
      <c r="AE50" s="1" t="s">
        <v>212</v>
      </c>
      <c r="AF50" s="1">
        <f t="shared" si="5"/>
        <v>100</v>
      </c>
      <c r="AG50" s="3" t="str" cm="1">
        <f t="array" ref="AG50">_xlfn.LET(_xlpm.n,VALUE($AD50),_xlfn.IFS(AND(_xlpm.n&gt;=0,_xlpm.n&lt;=99),"Yate",AND(_xlpm.n&gt;=200,_xlpm.n&lt;=299),"B&amp;W",AND(_xlpm.n&gt;=300,_xlpm.n&lt;=399),"Cheltenham",AND(_xlpm.n&gt;=500,_xlpm.n&lt;=599),"North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</sheetData>
  <sortState xmlns:xlrd2="http://schemas.microsoft.com/office/spreadsheetml/2017/richdata2" ref="AC4:AG50">
    <sortCondition ref="AC4:AC50"/>
  </sortState>
  <conditionalFormatting sqref="J4:J40">
    <cfRule type="cellIs" dxfId="26" priority="3" operator="lessThanOrEqual">
      <formula>$M$2</formula>
    </cfRule>
  </conditionalFormatting>
  <conditionalFormatting sqref="Q4:Q40">
    <cfRule type="cellIs" dxfId="25" priority="4" operator="greaterThanOrEqual">
      <formula>$T$2</formula>
    </cfRule>
    <cfRule type="cellIs" priority="5" operator="greaterThanOrEqual">
      <formula>$T$2</formula>
    </cfRule>
  </conditionalFormatting>
  <conditionalFormatting sqref="X4:X44">
    <cfRule type="cellIs" dxfId="24" priority="1" operator="greaterThan">
      <formula>$AA$2</formula>
    </cfRule>
  </conditionalFormatting>
  <conditionalFormatting sqref="AF4:AF50">
    <cfRule type="cellIs" dxfId="23" priority="2" operator="greaterThanOrEqual">
      <formula>$AG$2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435C1-C826-43EA-8151-A76337B23621}">
  <sheetPr>
    <tabColor rgb="FFFF0000"/>
  </sheetPr>
  <dimension ref="A1:AG44"/>
  <sheetViews>
    <sheetView topLeftCell="R1" workbookViewId="0">
      <selection activeCell="R13" sqref="R13"/>
    </sheetView>
  </sheetViews>
  <sheetFormatPr defaultRowHeight="14.5" x14ac:dyDescent="0.35"/>
  <cols>
    <col min="1" max="1" width="8.7265625" style="13"/>
    <col min="2" max="2" width="8.7265625" style="2"/>
    <col min="4" max="4" width="23.1796875" bestFit="1" customWidth="1"/>
    <col min="6" max="6" width="14" bestFit="1" customWidth="1"/>
    <col min="8" max="8" width="8.7265625" style="13"/>
    <col min="9" max="9" width="8.7265625" style="2"/>
    <col min="11" max="11" width="23.1796875" bestFit="1" customWidth="1"/>
    <col min="13" max="13" width="14" bestFit="1" customWidth="1"/>
    <col min="15" max="15" width="8.7265625" style="13"/>
    <col min="16" max="16" width="8.7265625" style="2"/>
    <col min="18" max="18" width="23.1796875" bestFit="1" customWidth="1"/>
    <col min="20" max="20" width="14" bestFit="1" customWidth="1"/>
    <col min="22" max="22" width="8.7265625" style="13"/>
    <col min="23" max="23" width="8.7265625" style="2"/>
    <col min="25" max="25" width="23.1796875" bestFit="1" customWidth="1"/>
    <col min="27" max="27" width="14" bestFit="1" customWidth="1"/>
    <col min="29" max="29" width="8.7265625" style="13"/>
    <col min="31" max="31" width="23.1796875" bestFit="1" customWidth="1"/>
    <col min="33" max="33" width="14" bestFit="1" customWidth="1"/>
  </cols>
  <sheetData>
    <row r="1" spans="1:33" s="6" customFormat="1" ht="18.5" x14ac:dyDescent="0.4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 x14ac:dyDescent="0.35">
      <c r="A2" s="13" t="s">
        <v>60</v>
      </c>
      <c r="B2" s="2">
        <v>10.8</v>
      </c>
      <c r="D2" t="s">
        <v>59</v>
      </c>
      <c r="E2">
        <v>11.1</v>
      </c>
      <c r="H2" s="13" t="s">
        <v>60</v>
      </c>
      <c r="I2" s="2">
        <v>1.55</v>
      </c>
      <c r="K2" t="s">
        <v>59</v>
      </c>
      <c r="L2" s="2">
        <v>1.58</v>
      </c>
      <c r="O2" t="s">
        <v>60</v>
      </c>
      <c r="P2" s="2">
        <v>2.14</v>
      </c>
      <c r="R2" s="13" t="s">
        <v>58</v>
      </c>
      <c r="S2" s="26">
        <v>2</v>
      </c>
      <c r="V2" s="13" t="s">
        <v>63</v>
      </c>
      <c r="W2" s="2">
        <v>37.700000000000003</v>
      </c>
      <c r="Y2" t="s">
        <v>59</v>
      </c>
      <c r="Z2" s="2">
        <v>26.72</v>
      </c>
      <c r="AC2" t="s">
        <v>56</v>
      </c>
      <c r="AD2" s="2"/>
      <c r="AF2" s="2" t="s">
        <v>62</v>
      </c>
      <c r="AG2">
        <v>212</v>
      </c>
    </row>
    <row r="3" spans="1:33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 x14ac:dyDescent="0.35">
      <c r="A4" s="7">
        <f t="shared" ref="A4:A43" si="0">_xlfn.RANK.EQ(C4,C$4:C$43,1)</f>
        <v>1</v>
      </c>
      <c r="B4" s="3" t="s">
        <v>190</v>
      </c>
      <c r="C4" s="25">
        <v>11.3</v>
      </c>
      <c r="D4" s="1" t="s">
        <v>105</v>
      </c>
      <c r="E4" s="1">
        <v>57</v>
      </c>
      <c r="F4" s="3" t="str" cm="1">
        <f t="array" ref="F4">_xlfn.LET(_xlpm.n,VALUE($B4),_xlfn.IFS(AND(_xlpm.n&gt;=0,_xlpm.n&lt;=99),"Yate",AND(_xlpm.n&gt;=200,_xlpm.n&lt;=299),"B&amp;W",AND(_xlpm.n&gt;=300,_xlpm.n&lt;=399),"Cheltenham",AND(_xlpm.n&gt;=500,_xlpm.n&lt;=599),"North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4" s="7">
        <f t="shared" ref="H4:H43" si="1">_xlfn.RANK.EQ(J4,J$4:J$43,1)</f>
        <v>1</v>
      </c>
      <c r="I4" s="3" t="s">
        <v>168</v>
      </c>
      <c r="J4" s="25">
        <v>1.54</v>
      </c>
      <c r="K4" s="1" t="s">
        <v>229</v>
      </c>
      <c r="L4" s="1">
        <v>76</v>
      </c>
      <c r="M4" s="3" t="str" cm="1">
        <f t="array" ref="M4">_xlfn.LET(_xlpm.n,VALUE($I4),_xlfn.IFS(AND(_xlpm.n&gt;=0,_xlpm.n&lt;=99),"Yate",AND(_xlpm.n&gt;=200,_xlpm.n&lt;=299),"B&amp;W",AND(_xlpm.n&gt;=300,_xlpm.n&lt;=399),"Cheltenham",AND(_xlpm.n&gt;=500,_xlpm.n&lt;=599),"North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4" s="7">
        <f t="shared" ref="O4:O43" si="2">_xlfn.RANK.EQ(Q4,Q$4:Q$43,)</f>
        <v>1</v>
      </c>
      <c r="P4" s="3" t="s">
        <v>162</v>
      </c>
      <c r="Q4" s="25">
        <v>2.19</v>
      </c>
      <c r="R4" s="1" t="s">
        <v>221</v>
      </c>
      <c r="S4" s="1">
        <v>68</v>
      </c>
      <c r="T4" s="3" t="str" cm="1">
        <f t="array" ref="T4">_xlfn.LET(_xlpm.n,VALUE($P4),_xlfn.IFS(AND(_xlpm.n&gt;=0,_xlpm.n&lt;=99),"Yate",AND(_xlpm.n&gt;=200,_xlpm.n&lt;=299),"B&amp;W",AND(_xlpm.n&gt;=300,_xlpm.n&lt;=399),"Cheltenham",AND(_xlpm.n&gt;=500,_xlpm.n&lt;=599),"North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" s="7">
        <f t="shared" ref="V4:V43" si="3">_xlfn.RANK.EQ(X4,X$4:X$43,)</f>
        <v>1</v>
      </c>
      <c r="W4" s="3" t="s">
        <v>37</v>
      </c>
      <c r="X4" s="1">
        <v>24.35</v>
      </c>
      <c r="Y4" s="1" t="s">
        <v>231</v>
      </c>
      <c r="Z4" s="1">
        <v>48</v>
      </c>
      <c r="AA4" s="3" t="str" cm="1">
        <f t="array" ref="AA4">_xlfn.LET(_xlpm.n,VALUE($W4),_xlfn.IFS(AND(_xlpm.n&gt;=0,_xlpm.n&lt;=99),"Yate",AND(_xlpm.n&gt;=200,_xlpm.n&lt;=299),"B&amp;W",AND(_xlpm.n&gt;=300,_xlpm.n&lt;=399),"Cheltenham",AND(_xlpm.n&gt;=500,_xlpm.n&lt;=599),"North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4" s="7">
        <f t="shared" ref="AC4:AC43" si="4">_xlfn.RANK.EQ(AF4,AF$4:AF$43)</f>
        <v>1</v>
      </c>
      <c r="AD4" s="3" t="s">
        <v>168</v>
      </c>
      <c r="AE4" s="1" t="s">
        <v>229</v>
      </c>
      <c r="AF4" s="1">
        <f t="shared" ref="AF4:AF43" si="5">SUMIF($B:$B,AD4,$E:$E)+SUMIF($I:$I,AD4,$L:$L)+SUMIF($P:$P,AD4,$S:$S)+SUMIF($W:$W,AD4,$Z:$Z)</f>
        <v>239</v>
      </c>
      <c r="AG4" s="21" t="str" cm="1">
        <f t="array" ref="AG4">_xlfn.LET(_xlpm.n,VALUE($AD4),_xlfn.IFS(AND(_xlpm.n&gt;=0,_xlpm.n&lt;=99),"Yate",AND(_xlpm.n&gt;=200,_xlpm.n&lt;=299),"B&amp;W",AND(_xlpm.n&gt;=300,_xlpm.n&lt;=399),"Cheltenham",AND(_xlpm.n&gt;=500,_xlpm.n&lt;=599),"North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5" spans="1:33" x14ac:dyDescent="0.35">
      <c r="A5" s="7">
        <f t="shared" si="0"/>
        <v>1</v>
      </c>
      <c r="B5" s="3" t="s">
        <v>150</v>
      </c>
      <c r="C5" s="25">
        <v>11.3</v>
      </c>
      <c r="D5" s="1" t="s">
        <v>259</v>
      </c>
      <c r="E5" s="1">
        <v>57</v>
      </c>
      <c r="F5" s="3" t="str" cm="1">
        <f t="array" ref="F5">_xlfn.LET(_xlpm.n,VALUE($B5),_xlfn.IFS(AND(_xlpm.n&gt;=0,_xlpm.n&lt;=99),"Yate",AND(_xlpm.n&gt;=200,_xlpm.n&lt;=299),"B&amp;W",AND(_xlpm.n&gt;=300,_xlpm.n&lt;=399),"Cheltenham",AND(_xlpm.n&gt;=500,_xlpm.n&lt;=599),"North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5" s="7">
        <f t="shared" si="1"/>
        <v>2</v>
      </c>
      <c r="I5" s="3" t="s">
        <v>65</v>
      </c>
      <c r="J5" s="25">
        <v>1.55</v>
      </c>
      <c r="K5" s="1" t="s">
        <v>230</v>
      </c>
      <c r="L5" s="1">
        <v>75</v>
      </c>
      <c r="M5" s="3" t="str" cm="1">
        <f t="array" ref="M5">_xlfn.LET(_xlpm.n,VALUE($I5),_xlfn.IFS(AND(_xlpm.n&gt;=0,_xlpm.n&lt;=99),"Yate",AND(_xlpm.n&gt;=200,_xlpm.n&lt;=299),"B&amp;W",AND(_xlpm.n&gt;=300,_xlpm.n&lt;=399),"Cheltenham",AND(_xlpm.n&gt;=500,_xlpm.n&lt;=599),"North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5" s="7">
        <f t="shared" si="2"/>
        <v>2</v>
      </c>
      <c r="P5" s="3" t="s">
        <v>190</v>
      </c>
      <c r="Q5" s="25">
        <v>2.12</v>
      </c>
      <c r="R5" s="1" t="s">
        <v>105</v>
      </c>
      <c r="S5" s="1">
        <v>65</v>
      </c>
      <c r="T5" s="3" t="str" cm="1">
        <f t="array" ref="T5">_xlfn.LET(_xlpm.n,VALUE($P5),_xlfn.IFS(AND(_xlpm.n&gt;=0,_xlpm.n&lt;=99),"Yate",AND(_xlpm.n&gt;=200,_xlpm.n&lt;=299),"B&amp;W",AND(_xlpm.n&gt;=300,_xlpm.n&lt;=399),"Cheltenham",AND(_xlpm.n&gt;=500,_xlpm.n&lt;=599),"North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5" s="7">
        <f t="shared" si="3"/>
        <v>2</v>
      </c>
      <c r="W5" s="3" t="s">
        <v>168</v>
      </c>
      <c r="X5" s="1">
        <v>24.13</v>
      </c>
      <c r="Y5" s="1" t="s">
        <v>229</v>
      </c>
      <c r="Z5" s="1">
        <v>48</v>
      </c>
      <c r="AA5" s="3" t="str" cm="1">
        <f t="array" ref="AA5">_xlfn.LET(_xlpm.n,VALUE($W5),_xlfn.IFS(AND(_xlpm.n&gt;=0,_xlpm.n&lt;=99),"Yate",AND(_xlpm.n&gt;=200,_xlpm.n&lt;=299),"B&amp;W",AND(_xlpm.n&gt;=300,_xlpm.n&lt;=399),"Cheltenham",AND(_xlpm.n&gt;=500,_xlpm.n&lt;=599),"North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5" s="7">
        <f t="shared" si="4"/>
        <v>2</v>
      </c>
      <c r="AD5" s="3" t="s">
        <v>150</v>
      </c>
      <c r="AE5" s="1" t="s">
        <v>259</v>
      </c>
      <c r="AF5" s="1">
        <f t="shared" si="5"/>
        <v>224</v>
      </c>
      <c r="AG5" s="21" t="str" cm="1">
        <f t="array" ref="AG5">_xlfn.LET(_xlpm.n,VALUE($AD5),_xlfn.IFS(AND(_xlpm.n&gt;=0,_xlpm.n&lt;=99),"Yate",AND(_xlpm.n&gt;=200,_xlpm.n&lt;=299),"B&amp;W",AND(_xlpm.n&gt;=300,_xlpm.n&lt;=399),"Cheltenham",AND(_xlpm.n&gt;=500,_xlpm.n&lt;=599),"North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 x14ac:dyDescent="0.35">
      <c r="A6" s="7">
        <f t="shared" si="0"/>
        <v>3</v>
      </c>
      <c r="B6" s="3" t="s">
        <v>274</v>
      </c>
      <c r="C6" s="25">
        <v>11.4</v>
      </c>
      <c r="D6" s="1" t="s">
        <v>40</v>
      </c>
      <c r="E6" s="1">
        <v>56</v>
      </c>
      <c r="F6" s="3" t="str" cm="1">
        <f t="array" ref="F6">_xlfn.LET(_xlpm.n,VALUE($B6),_xlfn.IFS(AND(_xlpm.n&gt;=0,_xlpm.n&lt;=99),"Yate",AND(_xlpm.n&gt;=200,_xlpm.n&lt;=299),"B&amp;W",AND(_xlpm.n&gt;=300,_xlpm.n&lt;=399),"Cheltenham",AND(_xlpm.n&gt;=500,_xlpm.n&lt;=599),"North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6" s="7">
        <f t="shared" si="1"/>
        <v>3</v>
      </c>
      <c r="I6" s="3" t="s">
        <v>38</v>
      </c>
      <c r="J6" s="25">
        <v>1.57</v>
      </c>
      <c r="K6" s="1" t="s">
        <v>232</v>
      </c>
      <c r="L6" s="1">
        <v>73</v>
      </c>
      <c r="M6" s="3" t="str" cm="1">
        <f t="array" ref="M6">_xlfn.LET(_xlpm.n,VALUE($I6),_xlfn.IFS(AND(_xlpm.n&gt;=0,_xlpm.n&lt;=99),"Yate",AND(_xlpm.n&gt;=200,_xlpm.n&lt;=299),"B&amp;W",AND(_xlpm.n&gt;=300,_xlpm.n&lt;=399),"Cheltenham",AND(_xlpm.n&gt;=500,_xlpm.n&lt;=599),"North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6" s="7">
        <f t="shared" si="2"/>
        <v>3</v>
      </c>
      <c r="P6" s="3" t="s">
        <v>168</v>
      </c>
      <c r="Q6" s="1">
        <v>2.06</v>
      </c>
      <c r="R6" s="1" t="s">
        <v>229</v>
      </c>
      <c r="S6" s="1">
        <v>62</v>
      </c>
      <c r="T6" s="3" t="str" cm="1">
        <f t="array" ref="T6">_xlfn.LET(_xlpm.n,VALUE($P6),_xlfn.IFS(AND(_xlpm.n&gt;=0,_xlpm.n&lt;=99),"Yate",AND(_xlpm.n&gt;=200,_xlpm.n&lt;=299),"B&amp;W",AND(_xlpm.n&gt;=300,_xlpm.n&lt;=399),"Cheltenham",AND(_xlpm.n&gt;=500,_xlpm.n&lt;=599),"North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6" s="7">
        <f t="shared" si="3"/>
        <v>3</v>
      </c>
      <c r="W6" s="3" t="s">
        <v>294</v>
      </c>
      <c r="X6" s="1">
        <v>21.97</v>
      </c>
      <c r="Y6" s="1" t="s">
        <v>201</v>
      </c>
      <c r="Z6" s="1">
        <v>43</v>
      </c>
      <c r="AA6" s="3" t="str" cm="1">
        <f t="array" ref="AA6">_xlfn.LET(_xlpm.n,VALUE($W6),_xlfn.IFS(AND(_xlpm.n&gt;=0,_xlpm.n&lt;=99),"Yate",AND(_xlpm.n&gt;=200,_xlpm.n&lt;=299),"B&amp;W",AND(_xlpm.n&gt;=300,_xlpm.n&lt;=399),"Cheltenham",AND(_xlpm.n&gt;=500,_xlpm.n&lt;=599),"North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6" s="7">
        <f t="shared" si="4"/>
        <v>3</v>
      </c>
      <c r="AD6" s="3" t="s">
        <v>65</v>
      </c>
      <c r="AE6" s="1" t="s">
        <v>230</v>
      </c>
      <c r="AF6" s="1">
        <f t="shared" si="5"/>
        <v>223</v>
      </c>
      <c r="AG6" s="21" t="str" cm="1">
        <f t="array" ref="AG6">_xlfn.LET(_xlpm.n,VALUE($AD6),_xlfn.IFS(AND(_xlpm.n&gt;=0,_xlpm.n&lt;=99),"Yate",AND(_xlpm.n&gt;=200,_xlpm.n&lt;=299),"B&amp;W",AND(_xlpm.n&gt;=300,_xlpm.n&lt;=399),"Cheltenham",AND(_xlpm.n&gt;=500,_xlpm.n&lt;=599),"North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7" spans="1:33" x14ac:dyDescent="0.35">
      <c r="A7" s="7">
        <f t="shared" si="0"/>
        <v>4</v>
      </c>
      <c r="B7" s="3" t="s">
        <v>276</v>
      </c>
      <c r="C7" s="25">
        <v>11.5</v>
      </c>
      <c r="D7" s="1" t="s">
        <v>193</v>
      </c>
      <c r="E7" s="1">
        <v>55</v>
      </c>
      <c r="F7" s="3" t="str" cm="1">
        <f t="array" ref="F7">_xlfn.LET(_xlpm.n,VALUE($B7),_xlfn.IFS(AND(_xlpm.n&gt;=0,_xlpm.n&lt;=99),"Yate",AND(_xlpm.n&gt;=200,_xlpm.n&lt;=299),"B&amp;W",AND(_xlpm.n&gt;=300,_xlpm.n&lt;=399),"Cheltenham",AND(_xlpm.n&gt;=500,_xlpm.n&lt;=599),"North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7" s="7">
        <f t="shared" si="1"/>
        <v>4</v>
      </c>
      <c r="I7" s="3" t="s">
        <v>281</v>
      </c>
      <c r="J7" s="25">
        <v>2.02</v>
      </c>
      <c r="K7" s="1" t="s">
        <v>169</v>
      </c>
      <c r="L7" s="1">
        <v>68</v>
      </c>
      <c r="M7" s="3" t="str" cm="1">
        <f t="array" ref="M7">_xlfn.LET(_xlpm.n,VALUE($I7),_xlfn.IFS(AND(_xlpm.n&gt;=0,_xlpm.n&lt;=99),"Yate",AND(_xlpm.n&gt;=200,_xlpm.n&lt;=299),"B&amp;W",AND(_xlpm.n&gt;=300,_xlpm.n&lt;=399),"Cheltenham",AND(_xlpm.n&gt;=500,_xlpm.n&lt;=599),"North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7" s="7">
        <f t="shared" si="2"/>
        <v>4</v>
      </c>
      <c r="P7" s="3" t="s">
        <v>150</v>
      </c>
      <c r="Q7" s="25">
        <v>2</v>
      </c>
      <c r="R7" s="1" t="s">
        <v>259</v>
      </c>
      <c r="S7" s="1">
        <v>59</v>
      </c>
      <c r="T7" s="3" t="str" cm="1">
        <f t="array" ref="T7">_xlfn.LET(_xlpm.n,VALUE($P7),_xlfn.IFS(AND(_xlpm.n&gt;=0,_xlpm.n&lt;=99),"Yate",AND(_xlpm.n&gt;=200,_xlpm.n&lt;=299),"B&amp;W",AND(_xlpm.n&gt;=300,_xlpm.n&lt;=399),"Cheltenham",AND(_xlpm.n&gt;=500,_xlpm.n&lt;=599),"North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7" s="7">
        <f t="shared" si="3"/>
        <v>4</v>
      </c>
      <c r="W7" s="3" t="s">
        <v>150</v>
      </c>
      <c r="X7" s="1">
        <v>20.95</v>
      </c>
      <c r="Y7" s="1" t="s">
        <v>259</v>
      </c>
      <c r="Z7" s="1">
        <v>41</v>
      </c>
      <c r="AA7" s="3" t="str" cm="1">
        <f t="array" ref="AA7">_xlfn.LET(_xlpm.n,VALUE($W7),_xlfn.IFS(AND(_xlpm.n&gt;=0,_xlpm.n&lt;=99),"Yate",AND(_xlpm.n&gt;=200,_xlpm.n&lt;=299),"B&amp;W",AND(_xlpm.n&gt;=300,_xlpm.n&lt;=399),"Cheltenham",AND(_xlpm.n&gt;=500,_xlpm.n&lt;=599),"North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4</v>
      </c>
      <c r="AD7" s="3" t="s">
        <v>37</v>
      </c>
      <c r="AE7" s="1" t="s">
        <v>231</v>
      </c>
      <c r="AF7" s="1">
        <f t="shared" si="5"/>
        <v>211</v>
      </c>
      <c r="AG7" s="21" t="str" cm="1">
        <f t="array" ref="AG7">_xlfn.LET(_xlpm.n,VALUE($AD7),_xlfn.IFS(AND(_xlpm.n&gt;=0,_xlpm.n&lt;=99),"Yate",AND(_xlpm.n&gt;=200,_xlpm.n&lt;=299),"B&amp;W",AND(_xlpm.n&gt;=300,_xlpm.n&lt;=399),"Cheltenham",AND(_xlpm.n&gt;=500,_xlpm.n&lt;=599),"North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8" spans="1:33" x14ac:dyDescent="0.35">
      <c r="A8" s="7">
        <f t="shared" si="0"/>
        <v>4</v>
      </c>
      <c r="B8" s="3" t="s">
        <v>38</v>
      </c>
      <c r="C8" s="25">
        <v>11.5</v>
      </c>
      <c r="D8" s="1" t="s">
        <v>232</v>
      </c>
      <c r="E8" s="1">
        <v>55</v>
      </c>
      <c r="F8" s="3" t="str" cm="1">
        <f t="array" ref="F8">_xlfn.LET(_xlpm.n,VALUE($B8),_xlfn.IFS(AND(_xlpm.n&gt;=0,_xlpm.n&lt;=99),"Yate",AND(_xlpm.n&gt;=200,_xlpm.n&lt;=299),"B&amp;W",AND(_xlpm.n&gt;=300,_xlpm.n&lt;=399),"Cheltenham",AND(_xlpm.n&gt;=500,_xlpm.n&lt;=599),"North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8" s="7">
        <f t="shared" si="1"/>
        <v>4</v>
      </c>
      <c r="I8" s="3" t="s">
        <v>37</v>
      </c>
      <c r="J8" s="25">
        <v>2.02</v>
      </c>
      <c r="K8" s="1" t="s">
        <v>231</v>
      </c>
      <c r="L8" s="1">
        <v>68</v>
      </c>
      <c r="M8" s="3" t="str" cm="1">
        <f t="array" ref="M8">_xlfn.LET(_xlpm.n,VALUE($I8),_xlfn.IFS(AND(_xlpm.n&gt;=0,_xlpm.n&lt;=99),"Yate",AND(_xlpm.n&gt;=200,_xlpm.n&lt;=299),"B&amp;W",AND(_xlpm.n&gt;=300,_xlpm.n&lt;=399),"Cheltenham",AND(_xlpm.n&gt;=500,_xlpm.n&lt;=599),"North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8" s="7">
        <f t="shared" si="2"/>
        <v>4</v>
      </c>
      <c r="P8" s="3" t="s">
        <v>65</v>
      </c>
      <c r="Q8" s="1">
        <v>2</v>
      </c>
      <c r="R8" s="1" t="s">
        <v>230</v>
      </c>
      <c r="S8" s="1">
        <v>59</v>
      </c>
      <c r="T8" s="3" t="str" cm="1">
        <f t="array" ref="T8">_xlfn.LET(_xlpm.n,VALUE($P8),_xlfn.IFS(AND(_xlpm.n&gt;=0,_xlpm.n&lt;=99),"Yate",AND(_xlpm.n&gt;=200,_xlpm.n&lt;=299),"B&amp;W",AND(_xlpm.n&gt;=300,_xlpm.n&lt;=399),"Cheltenham",AND(_xlpm.n&gt;=500,_xlpm.n&lt;=599),"North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8" s="7">
        <f t="shared" si="3"/>
        <v>5</v>
      </c>
      <c r="W8" s="3" t="s">
        <v>276</v>
      </c>
      <c r="X8" s="1">
        <v>20.56</v>
      </c>
      <c r="Y8" s="1" t="s">
        <v>193</v>
      </c>
      <c r="Z8" s="1">
        <v>41</v>
      </c>
      <c r="AA8" s="3" t="str" cm="1">
        <f t="array" ref="AA8">_xlfn.LET(_xlpm.n,VALUE($W8),_xlfn.IFS(AND(_xlpm.n&gt;=0,_xlpm.n&lt;=99),"Yate",AND(_xlpm.n&gt;=200,_xlpm.n&lt;=299),"B&amp;W",AND(_xlpm.n&gt;=300,_xlpm.n&lt;=399),"Cheltenham",AND(_xlpm.n&gt;=500,_xlpm.n&lt;=599),"North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8" s="7">
        <f t="shared" si="4"/>
        <v>5</v>
      </c>
      <c r="AD8" s="3" t="s">
        <v>38</v>
      </c>
      <c r="AE8" s="1" t="s">
        <v>232</v>
      </c>
      <c r="AF8" s="1">
        <f t="shared" si="5"/>
        <v>210</v>
      </c>
      <c r="AG8" s="21" t="str" cm="1">
        <f t="array" ref="AG8">_xlfn.LET(_xlpm.n,VALUE($AD8),_xlfn.IFS(AND(_xlpm.n&gt;=0,_xlpm.n&lt;=99),"Yate",AND(_xlpm.n&gt;=200,_xlpm.n&lt;=299),"B&amp;W",AND(_xlpm.n&gt;=300,_xlpm.n&lt;=399),"Cheltenham",AND(_xlpm.n&gt;=500,_xlpm.n&lt;=599),"North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9" spans="1:33" x14ac:dyDescent="0.35">
      <c r="A9" s="7">
        <f t="shared" si="0"/>
        <v>6</v>
      </c>
      <c r="B9" s="3" t="s">
        <v>281</v>
      </c>
      <c r="C9" s="25">
        <v>11.6</v>
      </c>
      <c r="D9" s="1" t="s">
        <v>169</v>
      </c>
      <c r="E9" s="1">
        <v>54</v>
      </c>
      <c r="F9" s="3" t="str" cm="1">
        <f t="array" ref="F9">_xlfn.LET(_xlpm.n,VALUE($B9),_xlfn.IFS(AND(_xlpm.n&gt;=0,_xlpm.n&lt;=99),"Yate",AND(_xlpm.n&gt;=200,_xlpm.n&lt;=299),"B&amp;W",AND(_xlpm.n&gt;=300,_xlpm.n&lt;=399),"Cheltenham",AND(_xlpm.n&gt;=500,_xlpm.n&lt;=599),"North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9" s="7">
        <f t="shared" si="1"/>
        <v>6</v>
      </c>
      <c r="I9" s="3" t="s">
        <v>150</v>
      </c>
      <c r="J9" s="25">
        <v>2.0299999999999998</v>
      </c>
      <c r="K9" s="1" t="s">
        <v>259</v>
      </c>
      <c r="L9" s="1">
        <v>67</v>
      </c>
      <c r="M9" s="3" t="str" cm="1">
        <f t="array" ref="M9">_xlfn.LET(_xlpm.n,VALUE($I9),_xlfn.IFS(AND(_xlpm.n&gt;=0,_xlpm.n&lt;=99),"Yate",AND(_xlpm.n&gt;=200,_xlpm.n&lt;=299),"B&amp;W",AND(_xlpm.n&gt;=300,_xlpm.n&lt;=399),"Cheltenham",AND(_xlpm.n&gt;=500,_xlpm.n&lt;=599),"North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9" s="7">
        <f t="shared" si="2"/>
        <v>6</v>
      </c>
      <c r="P9" s="3" t="s">
        <v>274</v>
      </c>
      <c r="Q9" s="25">
        <v>1.97</v>
      </c>
      <c r="R9" s="1" t="s">
        <v>40</v>
      </c>
      <c r="S9" s="1">
        <v>57</v>
      </c>
      <c r="T9" s="3" t="str" cm="1">
        <f t="array" ref="T9">_xlfn.LET(_xlpm.n,VALUE($P9),_xlfn.IFS(AND(_xlpm.n&gt;=0,_xlpm.n&lt;=99),"Yate",AND(_xlpm.n&gt;=200,_xlpm.n&lt;=299),"B&amp;W",AND(_xlpm.n&gt;=300,_xlpm.n&lt;=399),"Cheltenham",AND(_xlpm.n&gt;=500,_xlpm.n&lt;=599),"North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9" s="7">
        <f t="shared" si="3"/>
        <v>6</v>
      </c>
      <c r="W9" s="3" t="s">
        <v>190</v>
      </c>
      <c r="X9" s="1">
        <v>19.48</v>
      </c>
      <c r="Y9" s="1" t="s">
        <v>105</v>
      </c>
      <c r="Z9" s="1">
        <v>38</v>
      </c>
      <c r="AA9" s="3" t="str" cm="1">
        <f t="array" ref="AA9">_xlfn.LET(_xlpm.n,VALUE($W9),_xlfn.IFS(AND(_xlpm.n&gt;=0,_xlpm.n&lt;=99),"Yate",AND(_xlpm.n&gt;=200,_xlpm.n&lt;=299),"B&amp;W",AND(_xlpm.n&gt;=300,_xlpm.n&lt;=399),"Cheltenham",AND(_xlpm.n&gt;=500,_xlpm.n&lt;=599),"North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9" s="7">
        <f t="shared" si="4"/>
        <v>6</v>
      </c>
      <c r="AD9" s="3" t="s">
        <v>190</v>
      </c>
      <c r="AE9" s="1" t="s">
        <v>105</v>
      </c>
      <c r="AF9" s="1">
        <f t="shared" si="5"/>
        <v>208</v>
      </c>
      <c r="AG9" s="21" t="str" cm="1">
        <f t="array" ref="AG9">_xlfn.LET(_xlpm.n,VALUE($AD9),_xlfn.IFS(AND(_xlpm.n&gt;=0,_xlpm.n&lt;=99),"Yate",AND(_xlpm.n&gt;=200,_xlpm.n&lt;=299),"B&amp;W",AND(_xlpm.n&gt;=300,_xlpm.n&lt;=399),"Cheltenham",AND(_xlpm.n&gt;=500,_xlpm.n&lt;=599),"North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0" spans="1:33" x14ac:dyDescent="0.35">
      <c r="A10" s="7">
        <f t="shared" si="0"/>
        <v>7</v>
      </c>
      <c r="B10" s="3" t="s">
        <v>168</v>
      </c>
      <c r="C10" s="25">
        <v>11.7</v>
      </c>
      <c r="D10" s="1" t="s">
        <v>229</v>
      </c>
      <c r="E10" s="1">
        <v>53</v>
      </c>
      <c r="F10" s="3" t="str" cm="1">
        <f t="array" ref="F10">_xlfn.LET(_xlpm.n,VALUE($B10),_xlfn.IFS(AND(_xlpm.n&gt;=0,_xlpm.n&lt;=99),"Yate",AND(_xlpm.n&gt;=200,_xlpm.n&lt;=299),"B&amp;W",AND(_xlpm.n&gt;=300,_xlpm.n&lt;=399),"Cheltenham",AND(_xlpm.n&gt;=500,_xlpm.n&lt;=599),"North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0" s="7">
        <f t="shared" si="1"/>
        <v>7</v>
      </c>
      <c r="I10" s="3" t="s">
        <v>199</v>
      </c>
      <c r="J10" s="25">
        <v>2.11</v>
      </c>
      <c r="K10" s="1" t="s">
        <v>99</v>
      </c>
      <c r="L10" s="1">
        <v>59</v>
      </c>
      <c r="M10" s="3" t="str" cm="1">
        <f t="array" ref="M10">_xlfn.LET(_xlpm.n,VALUE($I10),_xlfn.IFS(AND(_xlpm.n&gt;=0,_xlpm.n&lt;=99),"Yate",AND(_xlpm.n&gt;=200,_xlpm.n&lt;=299),"B&amp;W",AND(_xlpm.n&gt;=300,_xlpm.n&lt;=399),"Cheltenham",AND(_xlpm.n&gt;=500,_xlpm.n&lt;=599),"North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0" s="7">
        <f t="shared" si="2"/>
        <v>7</v>
      </c>
      <c r="P10" s="3" t="s">
        <v>267</v>
      </c>
      <c r="Q10" s="25">
        <v>1.94</v>
      </c>
      <c r="R10" s="1" t="s">
        <v>137</v>
      </c>
      <c r="S10" s="1">
        <v>56</v>
      </c>
      <c r="T10" s="3" t="str" cm="1">
        <f t="array" ref="T10">_xlfn.LET(_xlpm.n,VALUE($P10),_xlfn.IFS(AND(_xlpm.n&gt;=0,_xlpm.n&lt;=99),"Yate",AND(_xlpm.n&gt;=200,_xlpm.n&lt;=299),"B&amp;W",AND(_xlpm.n&gt;=300,_xlpm.n&lt;=399),"Cheltenham",AND(_xlpm.n&gt;=500,_xlpm.n&lt;=599),"North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0" s="7">
        <f t="shared" si="3"/>
        <v>7</v>
      </c>
      <c r="W10" s="3" t="s">
        <v>286</v>
      </c>
      <c r="X10" s="1">
        <v>19.28</v>
      </c>
      <c r="Y10" s="1" t="s">
        <v>191</v>
      </c>
      <c r="Z10" s="1">
        <v>38</v>
      </c>
      <c r="AA10" s="3" t="str" cm="1">
        <f t="array" ref="AA10">_xlfn.LET(_xlpm.n,VALUE($W10),_xlfn.IFS(AND(_xlpm.n&gt;=0,_xlpm.n&lt;=99),"Yate",AND(_xlpm.n&gt;=200,_xlpm.n&lt;=299),"B&amp;W",AND(_xlpm.n&gt;=300,_xlpm.n&lt;=399),"Cheltenham",AND(_xlpm.n&gt;=500,_xlpm.n&lt;=599),"North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0" s="7">
        <f t="shared" si="4"/>
        <v>7</v>
      </c>
      <c r="AD10" s="3" t="s">
        <v>281</v>
      </c>
      <c r="AE10" s="1" t="s">
        <v>169</v>
      </c>
      <c r="AF10" s="1">
        <f t="shared" si="5"/>
        <v>203</v>
      </c>
      <c r="AG10" s="21" t="str" cm="1">
        <f t="array" ref="AG10">_xlfn.LET(_xlpm.n,VALUE($AD10),_xlfn.IFS(AND(_xlpm.n&gt;=0,_xlpm.n&lt;=99),"Yate",AND(_xlpm.n&gt;=200,_xlpm.n&lt;=299),"B&amp;W",AND(_xlpm.n&gt;=300,_xlpm.n&lt;=399),"Cheltenham",AND(_xlpm.n&gt;=500,_xlpm.n&lt;=599),"North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1" spans="1:33" x14ac:dyDescent="0.35">
      <c r="A11" s="7">
        <f t="shared" si="0"/>
        <v>7</v>
      </c>
      <c r="B11" s="3" t="s">
        <v>267</v>
      </c>
      <c r="C11" s="25">
        <v>11.7</v>
      </c>
      <c r="D11" s="1" t="s">
        <v>137</v>
      </c>
      <c r="E11" s="1">
        <v>53</v>
      </c>
      <c r="F11" s="3" t="str" cm="1">
        <f t="array" ref="F11">_xlfn.LET(_xlpm.n,VALUE($B11),_xlfn.IFS(AND(_xlpm.n&gt;=0,_xlpm.n&lt;=99),"Yate",AND(_xlpm.n&gt;=200,_xlpm.n&lt;=299),"B&amp;W",AND(_xlpm.n&gt;=300,_xlpm.n&lt;=399),"Cheltenham",AND(_xlpm.n&gt;=500,_xlpm.n&lt;=599),"North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1" s="7">
        <f t="shared" si="1"/>
        <v>8</v>
      </c>
      <c r="I11" s="3" t="s">
        <v>153</v>
      </c>
      <c r="J11" s="25">
        <v>2.12</v>
      </c>
      <c r="K11" s="1" t="s">
        <v>223</v>
      </c>
      <c r="L11" s="1">
        <v>58</v>
      </c>
      <c r="M11" s="3" t="str" cm="1">
        <f t="array" ref="M11">_xlfn.LET(_xlpm.n,VALUE($I11),_xlfn.IFS(AND(_xlpm.n&gt;=0,_xlpm.n&lt;=99),"Yate",AND(_xlpm.n&gt;=200,_xlpm.n&lt;=299),"B&amp;W",AND(_xlpm.n&gt;=300,_xlpm.n&lt;=399),"Cheltenham",AND(_xlpm.n&gt;=500,_xlpm.n&lt;=599),"North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11" s="7">
        <f t="shared" si="2"/>
        <v>8</v>
      </c>
      <c r="P11" s="3" t="s">
        <v>281</v>
      </c>
      <c r="Q11" s="1">
        <v>1.91</v>
      </c>
      <c r="R11" s="1" t="s">
        <v>169</v>
      </c>
      <c r="S11" s="1">
        <v>54</v>
      </c>
      <c r="T11" s="3" t="str" cm="1">
        <f t="array" ref="T11">_xlfn.LET(_xlpm.n,VALUE($P11),_xlfn.IFS(AND(_xlpm.n&gt;=0,_xlpm.n&lt;=99),"Yate",AND(_xlpm.n&gt;=200,_xlpm.n&lt;=299),"B&amp;W",AND(_xlpm.n&gt;=300,_xlpm.n&lt;=399),"Cheltenham",AND(_xlpm.n&gt;=500,_xlpm.n&lt;=599),"North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11" s="7">
        <f t="shared" si="3"/>
        <v>8</v>
      </c>
      <c r="W11" s="3" t="s">
        <v>162</v>
      </c>
      <c r="X11" s="1">
        <v>19.02</v>
      </c>
      <c r="Y11" s="1" t="s">
        <v>221</v>
      </c>
      <c r="Z11" s="1">
        <v>38</v>
      </c>
      <c r="AA11" s="3" t="str" cm="1">
        <f t="array" ref="AA11">_xlfn.LET(_xlpm.n,VALUE($W11),_xlfn.IFS(AND(_xlpm.n&gt;=0,_xlpm.n&lt;=99),"Yate",AND(_xlpm.n&gt;=200,_xlpm.n&lt;=299),"B&amp;W",AND(_xlpm.n&gt;=300,_xlpm.n&lt;=399),"Cheltenham",AND(_xlpm.n&gt;=500,_xlpm.n&lt;=599),"North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1" s="7">
        <f t="shared" si="4"/>
        <v>8</v>
      </c>
      <c r="AD11" s="3" t="s">
        <v>276</v>
      </c>
      <c r="AE11" s="1" t="s">
        <v>193</v>
      </c>
      <c r="AF11" s="1">
        <f t="shared" si="5"/>
        <v>199</v>
      </c>
      <c r="AG11" s="21" t="str" cm="1">
        <f t="array" ref="AG11">_xlfn.LET(_xlpm.n,VALUE($AD11),_xlfn.IFS(AND(_xlpm.n&gt;=0,_xlpm.n&lt;=99),"Yate",AND(_xlpm.n&gt;=200,_xlpm.n&lt;=299),"B&amp;W",AND(_xlpm.n&gt;=300,_xlpm.n&lt;=399),"Cheltenham",AND(_xlpm.n&gt;=500,_xlpm.n&lt;=599),"North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2" spans="1:33" x14ac:dyDescent="0.35">
      <c r="A12" s="7">
        <f t="shared" si="0"/>
        <v>7</v>
      </c>
      <c r="B12" s="3" t="s">
        <v>65</v>
      </c>
      <c r="C12" s="25">
        <v>11.7</v>
      </c>
      <c r="D12" s="1" t="s">
        <v>230</v>
      </c>
      <c r="E12" s="1">
        <v>53</v>
      </c>
      <c r="F12" s="3" t="str" cm="1">
        <f t="array" ref="F12">_xlfn.LET(_xlpm.n,VALUE($B12),_xlfn.IFS(AND(_xlpm.n&gt;=0,_xlpm.n&lt;=99),"Yate",AND(_xlpm.n&gt;=200,_xlpm.n&lt;=299),"B&amp;W",AND(_xlpm.n&gt;=300,_xlpm.n&lt;=399),"Cheltenham",AND(_xlpm.n&gt;=500,_xlpm.n&lt;=599),"North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2" s="7">
        <f t="shared" si="1"/>
        <v>9</v>
      </c>
      <c r="I12" s="3" t="s">
        <v>148</v>
      </c>
      <c r="J12" s="25">
        <v>2.14</v>
      </c>
      <c r="K12" s="1" t="s">
        <v>262</v>
      </c>
      <c r="L12" s="1">
        <v>56</v>
      </c>
      <c r="M12" s="3" t="str" cm="1">
        <f t="array" ref="M12">_xlfn.LET(_xlpm.n,VALUE($I12),_xlfn.IFS(AND(_xlpm.n&gt;=0,_xlpm.n&lt;=99),"Yate",AND(_xlpm.n&gt;=200,_xlpm.n&lt;=299),"B&amp;W",AND(_xlpm.n&gt;=300,_xlpm.n&lt;=399),"Cheltenham",AND(_xlpm.n&gt;=500,_xlpm.n&lt;=599),"North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2" s="7">
        <f t="shared" si="2"/>
        <v>9</v>
      </c>
      <c r="P12" s="3" t="s">
        <v>275</v>
      </c>
      <c r="Q12" s="1">
        <v>1.89</v>
      </c>
      <c r="R12" s="1" t="s">
        <v>103</v>
      </c>
      <c r="S12" s="1">
        <v>53</v>
      </c>
      <c r="T12" s="3" t="str" cm="1">
        <f t="array" ref="T12">_xlfn.LET(_xlpm.n,VALUE($P12),_xlfn.IFS(AND(_xlpm.n&gt;=0,_xlpm.n&lt;=99),"Yate",AND(_xlpm.n&gt;=200,_xlpm.n&lt;=299),"B&amp;W",AND(_xlpm.n&gt;=300,_xlpm.n&lt;=399),"Cheltenham",AND(_xlpm.n&gt;=500,_xlpm.n&lt;=599),"North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2" s="7">
        <f t="shared" si="3"/>
        <v>9</v>
      </c>
      <c r="W12" s="3" t="s">
        <v>65</v>
      </c>
      <c r="X12" s="1">
        <v>18.27</v>
      </c>
      <c r="Y12" s="1" t="s">
        <v>230</v>
      </c>
      <c r="Z12" s="1">
        <v>36</v>
      </c>
      <c r="AA12" s="3" t="str" cm="1">
        <f t="array" ref="AA12">_xlfn.LET(_xlpm.n,VALUE($W12),_xlfn.IFS(AND(_xlpm.n&gt;=0,_xlpm.n&lt;=99),"Yate",AND(_xlpm.n&gt;=200,_xlpm.n&lt;=299),"B&amp;W",AND(_xlpm.n&gt;=300,_xlpm.n&lt;=399),"Cheltenham",AND(_xlpm.n&gt;=500,_xlpm.n&lt;=599),"North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12" s="7">
        <f t="shared" si="4"/>
        <v>9</v>
      </c>
      <c r="AD12" s="3" t="s">
        <v>267</v>
      </c>
      <c r="AE12" s="1" t="s">
        <v>137</v>
      </c>
      <c r="AF12" s="1">
        <f t="shared" si="5"/>
        <v>187</v>
      </c>
      <c r="AG12" s="21" t="str" cm="1">
        <f t="array" ref="AG12">_xlfn.LET(_xlpm.n,VALUE($AD12),_xlfn.IFS(AND(_xlpm.n&gt;=0,_xlpm.n&lt;=99),"Yate",AND(_xlpm.n&gt;=200,_xlpm.n&lt;=299),"B&amp;W",AND(_xlpm.n&gt;=300,_xlpm.n&lt;=399),"Cheltenham",AND(_xlpm.n&gt;=500,_xlpm.n&lt;=599),"North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 x14ac:dyDescent="0.35">
      <c r="A13" s="7">
        <f t="shared" si="0"/>
        <v>10</v>
      </c>
      <c r="B13" s="3" t="s">
        <v>284</v>
      </c>
      <c r="C13" s="25">
        <v>11.8</v>
      </c>
      <c r="D13" s="1" t="s">
        <v>233</v>
      </c>
      <c r="E13" s="1">
        <v>52</v>
      </c>
      <c r="F13" s="3" t="str" cm="1">
        <f t="array" ref="F13">_xlfn.LET(_xlpm.n,VALUE($B13),_xlfn.IFS(AND(_xlpm.n&gt;=0,_xlpm.n&lt;=99),"Yate",AND(_xlpm.n&gt;=200,_xlpm.n&lt;=299),"B&amp;W",AND(_xlpm.n&gt;=300,_xlpm.n&lt;=399),"Cheltenham",AND(_xlpm.n&gt;=500,_xlpm.n&lt;=599),"North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3" s="7">
        <f t="shared" si="1"/>
        <v>9</v>
      </c>
      <c r="I13" s="3" t="s">
        <v>149</v>
      </c>
      <c r="J13" s="25">
        <v>2.14</v>
      </c>
      <c r="K13" s="1" t="s">
        <v>261</v>
      </c>
      <c r="L13" s="1">
        <v>56</v>
      </c>
      <c r="M13" s="3" t="str" cm="1">
        <f t="array" ref="M13">_xlfn.LET(_xlpm.n,VALUE($I13),_xlfn.IFS(AND(_xlpm.n&gt;=0,_xlpm.n&lt;=99),"Yate",AND(_xlpm.n&gt;=200,_xlpm.n&lt;=299),"B&amp;W",AND(_xlpm.n&gt;=300,_xlpm.n&lt;=399),"Cheltenham",AND(_xlpm.n&gt;=500,_xlpm.n&lt;=599),"North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3" s="7">
        <f t="shared" si="2"/>
        <v>10</v>
      </c>
      <c r="P13" s="3" t="s">
        <v>38</v>
      </c>
      <c r="Q13" s="1">
        <v>1.88</v>
      </c>
      <c r="R13" s="1" t="s">
        <v>232</v>
      </c>
      <c r="S13" s="1">
        <v>53</v>
      </c>
      <c r="T13" s="3" t="str" cm="1">
        <f t="array" ref="T13">_xlfn.LET(_xlpm.n,VALUE($P13),_xlfn.IFS(AND(_xlpm.n&gt;=0,_xlpm.n&lt;=99),"Yate",AND(_xlpm.n&gt;=200,_xlpm.n&lt;=299),"B&amp;W",AND(_xlpm.n&gt;=300,_xlpm.n&lt;=399),"Cheltenham",AND(_xlpm.n&gt;=500,_xlpm.n&lt;=599),"North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3" s="7">
        <f t="shared" si="3"/>
        <v>10</v>
      </c>
      <c r="W13" s="3" t="s">
        <v>292</v>
      </c>
      <c r="X13" s="1">
        <v>18</v>
      </c>
      <c r="Y13" s="1" t="s">
        <v>110</v>
      </c>
      <c r="Z13" s="1">
        <v>36</v>
      </c>
      <c r="AA13" s="3" t="str" cm="1">
        <f t="array" ref="AA13">_xlfn.LET(_xlpm.n,VALUE($W13),_xlfn.IFS(AND(_xlpm.n&gt;=0,_xlpm.n&lt;=99),"Yate",AND(_xlpm.n&gt;=200,_xlpm.n&lt;=299),"B&amp;W",AND(_xlpm.n&gt;=300,_xlpm.n&lt;=399),"Cheltenham",AND(_xlpm.n&gt;=500,_xlpm.n&lt;=599),"North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10</v>
      </c>
      <c r="AD13" s="3" t="s">
        <v>274</v>
      </c>
      <c r="AE13" s="1" t="s">
        <v>40</v>
      </c>
      <c r="AF13" s="1">
        <f t="shared" si="5"/>
        <v>184</v>
      </c>
      <c r="AG13" s="21" t="str" cm="1">
        <f t="array" ref="AG13">_xlfn.LET(_xlpm.n,VALUE($AD13),_xlfn.IFS(AND(_xlpm.n&gt;=0,_xlpm.n&lt;=99),"Yate",AND(_xlpm.n&gt;=200,_xlpm.n&lt;=299),"B&amp;W",AND(_xlpm.n&gt;=300,_xlpm.n&lt;=399),"Cheltenham",AND(_xlpm.n&gt;=500,_xlpm.n&lt;=599),"North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14" spans="1:33" x14ac:dyDescent="0.35">
      <c r="A14" s="7">
        <f t="shared" si="0"/>
        <v>11</v>
      </c>
      <c r="B14" s="3" t="s">
        <v>162</v>
      </c>
      <c r="C14" s="25">
        <v>12.1</v>
      </c>
      <c r="D14" s="1" t="s">
        <v>221</v>
      </c>
      <c r="E14" s="1">
        <v>49</v>
      </c>
      <c r="F14" s="3" t="str" cm="1">
        <f t="array" ref="F14">_xlfn.LET(_xlpm.n,VALUE($B14),_xlfn.IFS(AND(_xlpm.n&gt;=0,_xlpm.n&lt;=99),"Yate",AND(_xlpm.n&gt;=200,_xlpm.n&lt;=299),"B&amp;W",AND(_xlpm.n&gt;=300,_xlpm.n&lt;=399),"Cheltenham",AND(_xlpm.n&gt;=500,_xlpm.n&lt;=599),"North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14" s="7">
        <f t="shared" si="1"/>
        <v>11</v>
      </c>
      <c r="I14" s="3" t="s">
        <v>277</v>
      </c>
      <c r="J14" s="25">
        <v>2.15</v>
      </c>
      <c r="K14" s="1" t="s">
        <v>200</v>
      </c>
      <c r="L14" s="1">
        <v>55</v>
      </c>
      <c r="M14" s="3" t="str" cm="1">
        <f t="array" ref="M14">_xlfn.LET(_xlpm.n,VALUE($I14),_xlfn.IFS(AND(_xlpm.n&gt;=0,_xlpm.n&lt;=99),"Yate",AND(_xlpm.n&gt;=200,_xlpm.n&lt;=299),"B&amp;W",AND(_xlpm.n&gt;=300,_xlpm.n&lt;=399),"Cheltenham",AND(_xlpm.n&gt;=500,_xlpm.n&lt;=599),"North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14" s="7">
        <f t="shared" si="2"/>
        <v>11</v>
      </c>
      <c r="P14" s="3" t="s">
        <v>294</v>
      </c>
      <c r="Q14" s="25">
        <v>1.86</v>
      </c>
      <c r="R14" s="1" t="s">
        <v>201</v>
      </c>
      <c r="S14" s="1">
        <v>52</v>
      </c>
      <c r="T14" s="3" t="str" cm="1">
        <f t="array" ref="T14">_xlfn.LET(_xlpm.n,VALUE($P14),_xlfn.IFS(AND(_xlpm.n&gt;=0,_xlpm.n&lt;=99),"Yate",AND(_xlpm.n&gt;=200,_xlpm.n&lt;=299),"B&amp;W",AND(_xlpm.n&gt;=300,_xlpm.n&lt;=399),"Cheltenham",AND(_xlpm.n&gt;=500,_xlpm.n&lt;=599),"North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4" s="7">
        <f t="shared" si="3"/>
        <v>11</v>
      </c>
      <c r="W14" s="3" t="s">
        <v>148</v>
      </c>
      <c r="X14" s="1">
        <v>17.7</v>
      </c>
      <c r="Y14" s="1" t="s">
        <v>262</v>
      </c>
      <c r="Z14" s="1">
        <v>35</v>
      </c>
      <c r="AA14" s="3" t="str" cm="1">
        <f t="array" ref="AA14">_xlfn.LET(_xlpm.n,VALUE($W14),_xlfn.IFS(AND(_xlpm.n&gt;=0,_xlpm.n&lt;=99),"Yate",AND(_xlpm.n&gt;=200,_xlpm.n&lt;=299),"B&amp;W",AND(_xlpm.n&gt;=300,_xlpm.n&lt;=399),"Cheltenham",AND(_xlpm.n&gt;=500,_xlpm.n&lt;=599),"North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11</v>
      </c>
      <c r="AD14" s="3" t="s">
        <v>162</v>
      </c>
      <c r="AE14" s="1" t="s">
        <v>221</v>
      </c>
      <c r="AF14" s="1">
        <f t="shared" si="5"/>
        <v>183</v>
      </c>
      <c r="AG14" s="21" t="str" cm="1">
        <f t="array" ref="AG14">_xlfn.LET(_xlpm.n,VALUE($AD14),_xlfn.IFS(AND(_xlpm.n&gt;=0,_xlpm.n&lt;=99),"Yate",AND(_xlpm.n&gt;=200,_xlpm.n&lt;=299),"B&amp;W",AND(_xlpm.n&gt;=300,_xlpm.n&lt;=399),"Cheltenham",AND(_xlpm.n&gt;=500,_xlpm.n&lt;=599),"North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15" spans="1:33" x14ac:dyDescent="0.35">
      <c r="A15" s="7">
        <f t="shared" si="0"/>
        <v>12</v>
      </c>
      <c r="B15" s="3" t="s">
        <v>199</v>
      </c>
      <c r="C15" s="25">
        <v>12.2</v>
      </c>
      <c r="D15" s="1" t="s">
        <v>99</v>
      </c>
      <c r="E15" s="1">
        <v>48</v>
      </c>
      <c r="F15" s="3" t="str" cm="1">
        <f t="array" ref="F15">_xlfn.LET(_xlpm.n,VALUE($B15),_xlfn.IFS(AND(_xlpm.n&gt;=0,_xlpm.n&lt;=99),"Yate",AND(_xlpm.n&gt;=200,_xlpm.n&lt;=299),"B&amp;W",AND(_xlpm.n&gt;=300,_xlpm.n&lt;=399),"Cheltenham",AND(_xlpm.n&gt;=500,_xlpm.n&lt;=599),"North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5" s="7">
        <f t="shared" si="1"/>
        <v>12</v>
      </c>
      <c r="I15" s="3" t="s">
        <v>267</v>
      </c>
      <c r="J15" s="25">
        <v>2.16</v>
      </c>
      <c r="K15" s="1" t="s">
        <v>137</v>
      </c>
      <c r="L15" s="1">
        <v>54</v>
      </c>
      <c r="M15" s="3" t="str" cm="1">
        <f t="array" ref="M15">_xlfn.LET(_xlpm.n,VALUE($I15),_xlfn.IFS(AND(_xlpm.n&gt;=0,_xlpm.n&lt;=99),"Yate",AND(_xlpm.n&gt;=200,_xlpm.n&lt;=299),"B&amp;W",AND(_xlpm.n&gt;=300,_xlpm.n&lt;=399),"Cheltenham",AND(_xlpm.n&gt;=500,_xlpm.n&lt;=599),"North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5" s="7">
        <f t="shared" si="2"/>
        <v>12</v>
      </c>
      <c r="P15" s="3" t="s">
        <v>276</v>
      </c>
      <c r="Q15" s="25">
        <v>1.85</v>
      </c>
      <c r="R15" s="1" t="s">
        <v>193</v>
      </c>
      <c r="S15" s="1">
        <v>51</v>
      </c>
      <c r="T15" s="3" t="str" cm="1">
        <f t="array" ref="T15">_xlfn.LET(_xlpm.n,VALUE($P15),_xlfn.IFS(AND(_xlpm.n&gt;=0,_xlpm.n&lt;=99),"Yate",AND(_xlpm.n&gt;=200,_xlpm.n&lt;=299),"B&amp;W",AND(_xlpm.n&gt;=300,_xlpm.n&lt;=399),"Cheltenham",AND(_xlpm.n&gt;=500,_xlpm.n&lt;=599),"North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15" s="7">
        <f t="shared" si="3"/>
        <v>12</v>
      </c>
      <c r="W15" s="3" t="s">
        <v>274</v>
      </c>
      <c r="X15" s="1">
        <v>16.18</v>
      </c>
      <c r="Y15" s="1" t="s">
        <v>40</v>
      </c>
      <c r="Z15" s="1">
        <v>32</v>
      </c>
      <c r="AA15" s="3" t="str" cm="1">
        <f t="array" ref="AA15">_xlfn.LET(_xlpm.n,VALUE($W15),_xlfn.IFS(AND(_xlpm.n&gt;=0,_xlpm.n&lt;=99),"Yate",AND(_xlpm.n&gt;=200,_xlpm.n&lt;=299),"B&amp;W",AND(_xlpm.n&gt;=300,_xlpm.n&lt;=399),"Cheltenham",AND(_xlpm.n&gt;=500,_xlpm.n&lt;=599),"North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15" s="7">
        <f t="shared" si="4"/>
        <v>12</v>
      </c>
      <c r="AD15" s="3" t="s">
        <v>148</v>
      </c>
      <c r="AE15" s="1" t="s">
        <v>262</v>
      </c>
      <c r="AF15" s="1">
        <f t="shared" si="5"/>
        <v>181</v>
      </c>
      <c r="AG15" s="21" t="str" cm="1">
        <f t="array" ref="AG15">_xlfn.LET(_xlpm.n,VALUE($AD15),_xlfn.IFS(AND(_xlpm.n&gt;=0,_xlpm.n&lt;=99),"Yate",AND(_xlpm.n&gt;=200,_xlpm.n&lt;=299),"B&amp;W",AND(_xlpm.n&gt;=300,_xlpm.n&lt;=399),"Cheltenham",AND(_xlpm.n&gt;=500,_xlpm.n&lt;=599),"North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 x14ac:dyDescent="0.35">
      <c r="A16" s="7">
        <f t="shared" si="0"/>
        <v>12</v>
      </c>
      <c r="B16" s="3" t="s">
        <v>289</v>
      </c>
      <c r="C16" s="25">
        <v>12.2</v>
      </c>
      <c r="D16" s="1" t="s">
        <v>296</v>
      </c>
      <c r="E16" s="1">
        <v>48</v>
      </c>
      <c r="F16" s="3" t="str" cm="1">
        <f t="array" ref="F16">_xlfn.LET(_xlpm.n,VALUE($B16),_xlfn.IFS(AND(_xlpm.n&gt;=0,_xlpm.n&lt;=99),"Yate",AND(_xlpm.n&gt;=200,_xlpm.n&lt;=299),"B&amp;W",AND(_xlpm.n&gt;=300,_xlpm.n&lt;=399),"Cheltenham",AND(_xlpm.n&gt;=500,_xlpm.n&lt;=599),"North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6" s="7">
        <f t="shared" si="1"/>
        <v>13</v>
      </c>
      <c r="I16" s="3" t="s">
        <v>282</v>
      </c>
      <c r="J16" s="25">
        <v>2.1800000000000002</v>
      </c>
      <c r="K16" s="1" t="s">
        <v>271</v>
      </c>
      <c r="L16" s="1">
        <v>52</v>
      </c>
      <c r="M16" s="3" t="str" cm="1">
        <f t="array" ref="M16">_xlfn.LET(_xlpm.n,VALUE($I16),_xlfn.IFS(AND(_xlpm.n&gt;=0,_xlpm.n&lt;=99),"Yate",AND(_xlpm.n&gt;=200,_xlpm.n&lt;=299),"B&amp;W",AND(_xlpm.n&gt;=300,_xlpm.n&lt;=399),"Cheltenham",AND(_xlpm.n&gt;=500,_xlpm.n&lt;=599),"North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6" s="7">
        <f t="shared" si="2"/>
        <v>13</v>
      </c>
      <c r="P16" s="3" t="s">
        <v>148</v>
      </c>
      <c r="Q16" s="1">
        <v>1.8</v>
      </c>
      <c r="R16" s="1" t="s">
        <v>262</v>
      </c>
      <c r="S16" s="1">
        <v>49</v>
      </c>
      <c r="T16" s="3" t="str" cm="1">
        <f t="array" ref="T16">_xlfn.LET(_xlpm.n,VALUE($P16),_xlfn.IFS(AND(_xlpm.n&gt;=0,_xlpm.n&lt;=99),"Yate",AND(_xlpm.n&gt;=200,_xlpm.n&lt;=299),"B&amp;W",AND(_xlpm.n&gt;=300,_xlpm.n&lt;=399),"Cheltenham",AND(_xlpm.n&gt;=500,_xlpm.n&lt;=599),"North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16" s="7">
        <f t="shared" si="3"/>
        <v>13</v>
      </c>
      <c r="W16" s="3" t="s">
        <v>287</v>
      </c>
      <c r="X16" s="1">
        <v>16.14</v>
      </c>
      <c r="Y16" s="1" t="s">
        <v>203</v>
      </c>
      <c r="Z16" s="1">
        <v>32</v>
      </c>
      <c r="AA16" s="3" t="str" cm="1">
        <f t="array" ref="AA16">_xlfn.LET(_xlpm.n,VALUE($W16),_xlfn.IFS(AND(_xlpm.n&gt;=0,_xlpm.n&lt;=99),"Yate",AND(_xlpm.n&gt;=200,_xlpm.n&lt;=299),"B&amp;W",AND(_xlpm.n&gt;=300,_xlpm.n&lt;=399),"Cheltenham",AND(_xlpm.n&gt;=500,_xlpm.n&lt;=599),"North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16" s="7">
        <f t="shared" si="4"/>
        <v>13</v>
      </c>
      <c r="AD16" s="3" t="s">
        <v>199</v>
      </c>
      <c r="AE16" s="1" t="s">
        <v>99</v>
      </c>
      <c r="AF16" s="1">
        <f t="shared" si="5"/>
        <v>175</v>
      </c>
      <c r="AG16" s="21" t="str" cm="1">
        <f t="array" ref="AG16">_xlfn.LET(_xlpm.n,VALUE($AD16),_xlfn.IFS(AND(_xlpm.n&gt;=0,_xlpm.n&lt;=99),"Yate",AND(_xlpm.n&gt;=200,_xlpm.n&lt;=299),"B&amp;W",AND(_xlpm.n&gt;=300,_xlpm.n&lt;=399),"Cheltenham",AND(_xlpm.n&gt;=500,_xlpm.n&lt;=599),"North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7" spans="1:33" x14ac:dyDescent="0.35">
      <c r="A17" s="7">
        <f t="shared" si="0"/>
        <v>14</v>
      </c>
      <c r="B17" s="3" t="s">
        <v>277</v>
      </c>
      <c r="C17" s="25">
        <v>12.3</v>
      </c>
      <c r="D17" s="1" t="s">
        <v>200</v>
      </c>
      <c r="E17" s="1">
        <v>47</v>
      </c>
      <c r="F17" s="3" t="str" cm="1">
        <f t="array" ref="F17">_xlfn.LET(_xlpm.n,VALUE($B17),_xlfn.IFS(AND(_xlpm.n&gt;=0,_xlpm.n&lt;=99),"Yate",AND(_xlpm.n&gt;=200,_xlpm.n&lt;=299),"B&amp;W",AND(_xlpm.n&gt;=300,_xlpm.n&lt;=399),"Cheltenham",AND(_xlpm.n&gt;=500,_xlpm.n&lt;=599),"North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17" s="7">
        <f t="shared" si="1"/>
        <v>13</v>
      </c>
      <c r="I17" s="3" t="s">
        <v>276</v>
      </c>
      <c r="J17" s="25">
        <v>2.1800000000000002</v>
      </c>
      <c r="K17" s="1" t="s">
        <v>193</v>
      </c>
      <c r="L17" s="1">
        <v>52</v>
      </c>
      <c r="M17" s="3" t="str" cm="1">
        <f t="array" ref="M17">_xlfn.LET(_xlpm.n,VALUE($I17),_xlfn.IFS(AND(_xlpm.n&gt;=0,_xlpm.n&lt;=99),"Yate",AND(_xlpm.n&gt;=200,_xlpm.n&lt;=299),"B&amp;W",AND(_xlpm.n&gt;=300,_xlpm.n&lt;=399),"Cheltenham",AND(_xlpm.n&gt;=500,_xlpm.n&lt;=599),"North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17" s="7">
        <f t="shared" si="2"/>
        <v>13</v>
      </c>
      <c r="P17" s="3" t="s">
        <v>37</v>
      </c>
      <c r="Q17" s="1">
        <v>1.8</v>
      </c>
      <c r="R17" s="1" t="s">
        <v>231</v>
      </c>
      <c r="S17" s="1">
        <v>49</v>
      </c>
      <c r="T17" s="3" t="str" cm="1">
        <f t="array" ref="T17">_xlfn.LET(_xlpm.n,VALUE($P17),_xlfn.IFS(AND(_xlpm.n&gt;=0,_xlpm.n&lt;=99),"Yate",AND(_xlpm.n&gt;=200,_xlpm.n&lt;=299),"B&amp;W",AND(_xlpm.n&gt;=300,_xlpm.n&lt;=399),"Cheltenham",AND(_xlpm.n&gt;=500,_xlpm.n&lt;=599),"North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17" s="7">
        <f t="shared" si="3"/>
        <v>14</v>
      </c>
      <c r="W17" s="3" t="s">
        <v>153</v>
      </c>
      <c r="X17" s="1">
        <v>15.86</v>
      </c>
      <c r="Y17" s="1" t="s">
        <v>223</v>
      </c>
      <c r="Z17" s="1">
        <v>31</v>
      </c>
      <c r="AA17" s="3" t="str" cm="1">
        <f t="array" ref="AA17">_xlfn.LET(_xlpm.n,VALUE($W17),_xlfn.IFS(AND(_xlpm.n&gt;=0,_xlpm.n&lt;=99),"Yate",AND(_xlpm.n&gt;=200,_xlpm.n&lt;=299),"B&amp;W",AND(_xlpm.n&gt;=300,_xlpm.n&lt;=399),"Cheltenham",AND(_xlpm.n&gt;=500,_xlpm.n&lt;=599),"North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7" s="7">
        <f t="shared" si="4"/>
        <v>13</v>
      </c>
      <c r="AD17" s="3" t="s">
        <v>277</v>
      </c>
      <c r="AE17" s="1" t="s">
        <v>200</v>
      </c>
      <c r="AF17" s="1">
        <f t="shared" si="5"/>
        <v>175</v>
      </c>
      <c r="AG17" s="21" t="str" cm="1">
        <f t="array" ref="AG17">_xlfn.LET(_xlpm.n,VALUE($AD17),_xlfn.IFS(AND(_xlpm.n&gt;=0,_xlpm.n&lt;=99),"Yate",AND(_xlpm.n&gt;=200,_xlpm.n&lt;=299),"B&amp;W",AND(_xlpm.n&gt;=300,_xlpm.n&lt;=399),"Cheltenham",AND(_xlpm.n&gt;=500,_xlpm.n&lt;=599),"North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8" spans="1:33" x14ac:dyDescent="0.35">
      <c r="A18" s="7">
        <f t="shared" si="0"/>
        <v>14</v>
      </c>
      <c r="B18" s="3" t="s">
        <v>278</v>
      </c>
      <c r="C18" s="1">
        <v>12.3</v>
      </c>
      <c r="D18" s="1" t="s">
        <v>270</v>
      </c>
      <c r="E18" s="1">
        <v>47</v>
      </c>
      <c r="F18" s="3" t="str" cm="1">
        <f t="array" ref="F18">_xlfn.LET(_xlpm.n,VALUE($B18),_xlfn.IFS(AND(_xlpm.n&gt;=0,_xlpm.n&lt;=99),"Yate",AND(_xlpm.n&gt;=200,_xlpm.n&lt;=299),"B&amp;W",AND(_xlpm.n&gt;=300,_xlpm.n&lt;=399),"Cheltenham",AND(_xlpm.n&gt;=500,_xlpm.n&lt;=599),"North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18" s="7">
        <f t="shared" si="1"/>
        <v>15</v>
      </c>
      <c r="I18" s="3" t="s">
        <v>64</v>
      </c>
      <c r="J18" s="25">
        <v>2.19</v>
      </c>
      <c r="K18" s="1" t="s">
        <v>145</v>
      </c>
      <c r="L18" s="1">
        <v>51</v>
      </c>
      <c r="M18" s="3" t="str" cm="1">
        <f t="array" ref="M18">_xlfn.LET(_xlpm.n,VALUE($I18),_xlfn.IFS(AND(_xlpm.n&gt;=0,_xlpm.n&lt;=99),"Yate",AND(_xlpm.n&gt;=200,_xlpm.n&lt;=299),"B&amp;W",AND(_xlpm.n&gt;=300,_xlpm.n&lt;=399),"Cheltenham",AND(_xlpm.n&gt;=500,_xlpm.n&lt;=599),"North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18" s="7">
        <f t="shared" si="2"/>
        <v>15</v>
      </c>
      <c r="P18" s="3" t="s">
        <v>277</v>
      </c>
      <c r="Q18" s="25">
        <v>1.78</v>
      </c>
      <c r="R18" s="1" t="s">
        <v>200</v>
      </c>
      <c r="S18" s="1">
        <v>48</v>
      </c>
      <c r="T18" s="3" t="str" cm="1">
        <f t="array" ref="T18">_xlfn.LET(_xlpm.n,VALUE($P18),_xlfn.IFS(AND(_xlpm.n&gt;=0,_xlpm.n&lt;=99),"Yate",AND(_xlpm.n&gt;=200,_xlpm.n&lt;=299),"B&amp;W",AND(_xlpm.n&gt;=300,_xlpm.n&lt;=399),"Cheltenham",AND(_xlpm.n&gt;=500,_xlpm.n&lt;=599),"North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8" s="7">
        <f t="shared" si="3"/>
        <v>15</v>
      </c>
      <c r="W18" s="3" t="s">
        <v>64</v>
      </c>
      <c r="X18" s="1">
        <v>15.38</v>
      </c>
      <c r="Y18" s="1" t="s">
        <v>145</v>
      </c>
      <c r="Z18" s="1">
        <v>30</v>
      </c>
      <c r="AA18" s="3" t="str" cm="1">
        <f t="array" ref="AA18">_xlfn.LET(_xlpm.n,VALUE($W18),_xlfn.IFS(AND(_xlpm.n&gt;=0,_xlpm.n&lt;=99),"Yate",AND(_xlpm.n&gt;=200,_xlpm.n&lt;=299),"B&amp;W",AND(_xlpm.n&gt;=300,_xlpm.n&lt;=399),"Cheltenham",AND(_xlpm.n&gt;=500,_xlpm.n&lt;=599),"North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8" s="7">
        <f t="shared" si="4"/>
        <v>15</v>
      </c>
      <c r="AD18" s="3" t="s">
        <v>275</v>
      </c>
      <c r="AE18" s="1" t="s">
        <v>103</v>
      </c>
      <c r="AF18" s="1">
        <f t="shared" si="5"/>
        <v>171</v>
      </c>
      <c r="AG18" s="21" t="str" cm="1">
        <f t="array" ref="AG18">_xlfn.LET(_xlpm.n,VALUE($AD18),_xlfn.IFS(AND(_xlpm.n&gt;=0,_xlpm.n&lt;=99),"Yate",AND(_xlpm.n&gt;=200,_xlpm.n&lt;=299),"B&amp;W",AND(_xlpm.n&gt;=300,_xlpm.n&lt;=399),"Cheltenham",AND(_xlpm.n&gt;=500,_xlpm.n&lt;=599),"North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9" spans="1:33" x14ac:dyDescent="0.35">
      <c r="A19" s="7">
        <f t="shared" si="0"/>
        <v>16</v>
      </c>
      <c r="B19" s="3" t="s">
        <v>37</v>
      </c>
      <c r="C19" s="25">
        <v>12.4</v>
      </c>
      <c r="D19" s="1" t="s">
        <v>231</v>
      </c>
      <c r="E19" s="1">
        <v>46</v>
      </c>
      <c r="F19" s="3" t="str" cm="1">
        <f t="array" ref="F19">_xlfn.LET(_xlpm.n,VALUE($B19),_xlfn.IFS(AND(_xlpm.n&gt;=0,_xlpm.n&lt;=99),"Yate",AND(_xlpm.n&gt;=200,_xlpm.n&lt;=299),"B&amp;W",AND(_xlpm.n&gt;=300,_xlpm.n&lt;=399),"Cheltenham",AND(_xlpm.n&gt;=500,_xlpm.n&lt;=599),"North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19" s="7">
        <f t="shared" si="1"/>
        <v>15</v>
      </c>
      <c r="I19" s="3" t="s">
        <v>86</v>
      </c>
      <c r="J19" s="25">
        <v>2.19</v>
      </c>
      <c r="K19" s="1" t="s">
        <v>272</v>
      </c>
      <c r="L19" s="1">
        <v>51</v>
      </c>
      <c r="M19" s="3" t="str" cm="1">
        <f t="array" ref="M19">_xlfn.LET(_xlpm.n,VALUE($I19),_xlfn.IFS(AND(_xlpm.n&gt;=0,_xlpm.n&lt;=99),"Yate",AND(_xlpm.n&gt;=200,_xlpm.n&lt;=299),"B&amp;W",AND(_xlpm.n&gt;=300,_xlpm.n&lt;=399),"Cheltenham",AND(_xlpm.n&gt;=500,_xlpm.n&lt;=599),"North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19" s="7">
        <f t="shared" si="2"/>
        <v>15</v>
      </c>
      <c r="P19" s="3" t="s">
        <v>283</v>
      </c>
      <c r="Q19" s="25">
        <v>1.78</v>
      </c>
      <c r="R19" s="1" t="s">
        <v>202</v>
      </c>
      <c r="S19" s="1">
        <v>48</v>
      </c>
      <c r="T19" s="3" t="str" cm="1">
        <f t="array" ref="T19">_xlfn.LET(_xlpm.n,VALUE($P19),_xlfn.IFS(AND(_xlpm.n&gt;=0,_xlpm.n&lt;=99),"Yate",AND(_xlpm.n&gt;=200,_xlpm.n&lt;=299),"B&amp;W",AND(_xlpm.n&gt;=300,_xlpm.n&lt;=399),"Cheltenham",AND(_xlpm.n&gt;=500,_xlpm.n&lt;=599),"North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19" s="7">
        <f t="shared" si="3"/>
        <v>16</v>
      </c>
      <c r="W19" s="3" t="s">
        <v>161</v>
      </c>
      <c r="X19" s="1">
        <v>15.36</v>
      </c>
      <c r="Y19" s="1" t="s">
        <v>222</v>
      </c>
      <c r="Z19" s="1">
        <v>30</v>
      </c>
      <c r="AA19" s="3" t="str" cm="1">
        <f t="array" ref="AA19">_xlfn.LET(_xlpm.n,VALUE($W19),_xlfn.IFS(AND(_xlpm.n&gt;=0,_xlpm.n&lt;=99),"Yate",AND(_xlpm.n&gt;=200,_xlpm.n&lt;=299),"B&amp;W",AND(_xlpm.n&gt;=300,_xlpm.n&lt;=399),"Cheltenham",AND(_xlpm.n&gt;=500,_xlpm.n&lt;=599),"North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AC19" s="7">
        <f t="shared" si="4"/>
        <v>16</v>
      </c>
      <c r="AD19" s="3" t="s">
        <v>286</v>
      </c>
      <c r="AE19" s="1" t="s">
        <v>191</v>
      </c>
      <c r="AF19" s="1">
        <f t="shared" si="5"/>
        <v>169</v>
      </c>
      <c r="AG19" s="21" t="str" cm="1">
        <f t="array" ref="AG19">_xlfn.LET(_xlpm.n,VALUE($AD19),_xlfn.IFS(AND(_xlpm.n&gt;=0,_xlpm.n&lt;=99),"Yate",AND(_xlpm.n&gt;=200,_xlpm.n&lt;=299),"B&amp;W",AND(_xlpm.n&gt;=300,_xlpm.n&lt;=399),"Cheltenham",AND(_xlpm.n&gt;=500,_xlpm.n&lt;=599),"North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0" spans="1:33" x14ac:dyDescent="0.35">
      <c r="A20" s="7">
        <f t="shared" si="0"/>
        <v>16</v>
      </c>
      <c r="B20" s="3" t="s">
        <v>285</v>
      </c>
      <c r="C20" s="25">
        <v>12.4</v>
      </c>
      <c r="D20" s="1" t="s">
        <v>178</v>
      </c>
      <c r="E20" s="1">
        <v>46</v>
      </c>
      <c r="F20" s="3" t="str" cm="1">
        <f t="array" ref="F20">_xlfn.LET(_xlpm.n,VALUE($B20),_xlfn.IFS(AND(_xlpm.n&gt;=0,_xlpm.n&lt;=99),"Yate",AND(_xlpm.n&gt;=200,_xlpm.n&lt;=299),"B&amp;W",AND(_xlpm.n&gt;=300,_xlpm.n&lt;=399),"Cheltenham",AND(_xlpm.n&gt;=500,_xlpm.n&lt;=599),"North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0" s="7">
        <f t="shared" si="1"/>
        <v>17</v>
      </c>
      <c r="I20" s="3" t="s">
        <v>287</v>
      </c>
      <c r="J20" s="25">
        <v>2.2000000000000002</v>
      </c>
      <c r="K20" s="1" t="s">
        <v>203</v>
      </c>
      <c r="L20" s="1">
        <v>50</v>
      </c>
      <c r="M20" s="3" t="str" cm="1">
        <f t="array" ref="M20">_xlfn.LET(_xlpm.n,VALUE($I20),_xlfn.IFS(AND(_xlpm.n&gt;=0,_xlpm.n&lt;=99),"Yate",AND(_xlpm.n&gt;=200,_xlpm.n&lt;=299),"B&amp;W",AND(_xlpm.n&gt;=300,_xlpm.n&lt;=399),"Cheltenham",AND(_xlpm.n&gt;=500,_xlpm.n&lt;=599),"North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0" s="7">
        <f t="shared" si="2"/>
        <v>15</v>
      </c>
      <c r="P20" s="3" t="s">
        <v>278</v>
      </c>
      <c r="Q20" s="25">
        <v>1.78</v>
      </c>
      <c r="R20" s="1" t="s">
        <v>270</v>
      </c>
      <c r="S20" s="1">
        <v>48</v>
      </c>
      <c r="T20" s="3" t="str" cm="1">
        <f t="array" ref="T20">_xlfn.LET(_xlpm.n,VALUE($P20),_xlfn.IFS(AND(_xlpm.n&gt;=0,_xlpm.n&lt;=99),"Yate",AND(_xlpm.n&gt;=200,_xlpm.n&lt;=299),"B&amp;W",AND(_xlpm.n&gt;=300,_xlpm.n&lt;=399),"Cheltenham",AND(_xlpm.n&gt;=500,_xlpm.n&lt;=599),"North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20" s="7">
        <f t="shared" si="3"/>
        <v>17</v>
      </c>
      <c r="W20" s="3" t="s">
        <v>38</v>
      </c>
      <c r="X20" s="1">
        <v>14.78</v>
      </c>
      <c r="Y20" s="1" t="s">
        <v>232</v>
      </c>
      <c r="Z20" s="1">
        <v>29</v>
      </c>
      <c r="AA20" s="3" t="str" cm="1">
        <f t="array" ref="AA20">_xlfn.LET(_xlpm.n,VALUE($W20),_xlfn.IFS(AND(_xlpm.n&gt;=0,_xlpm.n&lt;=99),"Yate",AND(_xlpm.n&gt;=200,_xlpm.n&lt;=299),"B&amp;W",AND(_xlpm.n&gt;=300,_xlpm.n&lt;=399),"Cheltenham",AND(_xlpm.n&gt;=500,_xlpm.n&lt;=599),"North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0" s="7">
        <f t="shared" si="4"/>
        <v>16</v>
      </c>
      <c r="AD20" s="3" t="s">
        <v>294</v>
      </c>
      <c r="AE20" s="1" t="s">
        <v>201</v>
      </c>
      <c r="AF20" s="1">
        <f t="shared" si="5"/>
        <v>169</v>
      </c>
      <c r="AG20" s="21" t="str" cm="1">
        <f t="array" ref="AG20">_xlfn.LET(_xlpm.n,VALUE($AD20),_xlfn.IFS(AND(_xlpm.n&gt;=0,_xlpm.n&lt;=99),"Yate",AND(_xlpm.n&gt;=200,_xlpm.n&lt;=299),"B&amp;W",AND(_xlpm.n&gt;=300,_xlpm.n&lt;=399),"Cheltenham",AND(_xlpm.n&gt;=500,_xlpm.n&lt;=599),"North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1" spans="1:33" x14ac:dyDescent="0.35">
      <c r="A21" s="7">
        <f t="shared" si="0"/>
        <v>16</v>
      </c>
      <c r="B21" s="3" t="s">
        <v>290</v>
      </c>
      <c r="C21" s="1">
        <v>12.4</v>
      </c>
      <c r="D21" s="1" t="s">
        <v>112</v>
      </c>
      <c r="E21" s="1">
        <v>46</v>
      </c>
      <c r="F21" s="3" t="str" cm="1">
        <f t="array" ref="F21">_xlfn.LET(_xlpm.n,VALUE($B21),_xlfn.IFS(AND(_xlpm.n&gt;=0,_xlpm.n&lt;=99),"Yate",AND(_xlpm.n&gt;=200,_xlpm.n&lt;=299),"B&amp;W",AND(_xlpm.n&gt;=300,_xlpm.n&lt;=399),"Cheltenham",AND(_xlpm.n&gt;=500,_xlpm.n&lt;=599),"North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1" s="7">
        <f t="shared" si="1"/>
        <v>18</v>
      </c>
      <c r="I21" s="3" t="s">
        <v>83</v>
      </c>
      <c r="J21" s="25">
        <v>2.21</v>
      </c>
      <c r="K21" s="1" t="s">
        <v>220</v>
      </c>
      <c r="L21" s="1">
        <v>49</v>
      </c>
      <c r="M21" s="3" t="str" cm="1">
        <f t="array" ref="M21">_xlfn.LET(_xlpm.n,VALUE($I21),_xlfn.IFS(AND(_xlpm.n&gt;=0,_xlpm.n&lt;=99),"Yate",AND(_xlpm.n&gt;=200,_xlpm.n&lt;=299),"B&amp;W",AND(_xlpm.n&gt;=300,_xlpm.n&lt;=399),"Cheltenham",AND(_xlpm.n&gt;=500,_xlpm.n&lt;=599),"North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1" s="7">
        <f t="shared" si="2"/>
        <v>18</v>
      </c>
      <c r="P21" s="3" t="s">
        <v>290</v>
      </c>
      <c r="Q21" s="25">
        <v>1.77</v>
      </c>
      <c r="R21" s="1" t="s">
        <v>112</v>
      </c>
      <c r="S21" s="1">
        <v>47</v>
      </c>
      <c r="T21" s="3" t="str" cm="1">
        <f t="array" ref="T21">_xlfn.LET(_xlpm.n,VALUE($P21),_xlfn.IFS(AND(_xlpm.n&gt;=0,_xlpm.n&lt;=99),"Yate",AND(_xlpm.n&gt;=200,_xlpm.n&lt;=299),"B&amp;W",AND(_xlpm.n&gt;=300,_xlpm.n&lt;=399),"Cheltenham",AND(_xlpm.n&gt;=500,_xlpm.n&lt;=599),"North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1" s="7">
        <f t="shared" si="3"/>
        <v>18</v>
      </c>
      <c r="W21" s="3" t="s">
        <v>149</v>
      </c>
      <c r="X21" s="1">
        <v>14.65</v>
      </c>
      <c r="Y21" s="1" t="s">
        <v>261</v>
      </c>
      <c r="Z21" s="1">
        <v>29</v>
      </c>
      <c r="AA21" s="3" t="str" cm="1">
        <f t="array" ref="AA21">_xlfn.LET(_xlpm.n,VALUE($W21),_xlfn.IFS(AND(_xlpm.n&gt;=0,_xlpm.n&lt;=99),"Yate",AND(_xlpm.n&gt;=200,_xlpm.n&lt;=299),"B&amp;W",AND(_xlpm.n&gt;=300,_xlpm.n&lt;=399),"Cheltenham",AND(_xlpm.n&gt;=500,_xlpm.n&lt;=599),"North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18</v>
      </c>
      <c r="AD21" s="3" t="s">
        <v>283</v>
      </c>
      <c r="AE21" s="1" t="s">
        <v>202</v>
      </c>
      <c r="AF21" s="1">
        <f t="shared" si="5"/>
        <v>163</v>
      </c>
      <c r="AG21" s="21" t="str" cm="1">
        <f t="array" ref="AG21">_xlfn.LET(_xlpm.n,VALUE($AD21),_xlfn.IFS(AND(_xlpm.n&gt;=0,_xlpm.n&lt;=99),"Yate",AND(_xlpm.n&gt;=200,_xlpm.n&lt;=299),"B&amp;W",AND(_xlpm.n&gt;=300,_xlpm.n&lt;=399),"Cheltenham",AND(_xlpm.n&gt;=500,_xlpm.n&lt;=599),"North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2" spans="1:33" x14ac:dyDescent="0.35">
      <c r="A22" s="7">
        <f t="shared" si="0"/>
        <v>19</v>
      </c>
      <c r="B22" s="3" t="s">
        <v>275</v>
      </c>
      <c r="C22" s="25">
        <v>12.5</v>
      </c>
      <c r="D22" s="1" t="s">
        <v>103</v>
      </c>
      <c r="E22" s="1">
        <v>45</v>
      </c>
      <c r="F22" s="3" t="str" cm="1">
        <f t="array" ref="F22">_xlfn.LET(_xlpm.n,VALUE($B22),_xlfn.IFS(AND(_xlpm.n&gt;=0,_xlpm.n&lt;=99),"Yate",AND(_xlpm.n&gt;=200,_xlpm.n&lt;=299),"B&amp;W",AND(_xlpm.n&gt;=300,_xlpm.n&lt;=399),"Cheltenham",AND(_xlpm.n&gt;=500,_xlpm.n&lt;=599),"North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2" s="7">
        <f t="shared" si="1"/>
        <v>19</v>
      </c>
      <c r="I22" s="3" t="s">
        <v>190</v>
      </c>
      <c r="J22" s="25">
        <v>2.2200000000000002</v>
      </c>
      <c r="K22" s="1" t="s">
        <v>105</v>
      </c>
      <c r="L22" s="1">
        <v>48</v>
      </c>
      <c r="M22" s="3" t="str" cm="1">
        <f t="array" ref="M22">_xlfn.LET(_xlpm.n,VALUE($I22),_xlfn.IFS(AND(_xlpm.n&gt;=0,_xlpm.n&lt;=99),"Yate",AND(_xlpm.n&gt;=200,_xlpm.n&lt;=299),"B&amp;W",AND(_xlpm.n&gt;=300,_xlpm.n&lt;=399),"Cheltenham",AND(_xlpm.n&gt;=500,_xlpm.n&lt;=599),"North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2" s="7">
        <f t="shared" si="2"/>
        <v>19</v>
      </c>
      <c r="P22" s="3" t="s">
        <v>291</v>
      </c>
      <c r="Q22" s="1">
        <v>1.74</v>
      </c>
      <c r="R22" s="1" t="s">
        <v>192</v>
      </c>
      <c r="S22" s="1">
        <v>46</v>
      </c>
      <c r="T22" s="3" t="str" cm="1">
        <f t="array" ref="T22">_xlfn.LET(_xlpm.n,VALUE($P22),_xlfn.IFS(AND(_xlpm.n&gt;=0,_xlpm.n&lt;=99),"Yate",AND(_xlpm.n&gt;=200,_xlpm.n&lt;=299),"B&amp;W",AND(_xlpm.n&gt;=300,_xlpm.n&lt;=399),"Cheltenham",AND(_xlpm.n&gt;=500,_xlpm.n&lt;=599),"North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2" s="7">
        <f t="shared" si="3"/>
        <v>19</v>
      </c>
      <c r="W22" s="3" t="s">
        <v>291</v>
      </c>
      <c r="X22" s="1">
        <v>14.44</v>
      </c>
      <c r="Y22" s="1" t="s">
        <v>192</v>
      </c>
      <c r="Z22" s="1">
        <v>28</v>
      </c>
      <c r="AA22" s="3" t="str" cm="1">
        <f t="array" ref="AA22">_xlfn.LET(_xlpm.n,VALUE($W22),_xlfn.IFS(AND(_xlpm.n&gt;=0,_xlpm.n&lt;=99),"Yate",AND(_xlpm.n&gt;=200,_xlpm.n&lt;=299),"B&amp;W",AND(_xlpm.n&gt;=300,_xlpm.n&lt;=399),"Cheltenham",AND(_xlpm.n&gt;=500,_xlpm.n&lt;=599),"North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2" s="7">
        <f t="shared" si="4"/>
        <v>19</v>
      </c>
      <c r="AD22" s="3" t="s">
        <v>282</v>
      </c>
      <c r="AE22" s="1" t="s">
        <v>271</v>
      </c>
      <c r="AF22" s="1">
        <f t="shared" si="5"/>
        <v>162</v>
      </c>
      <c r="AG22" s="21" t="str" cm="1">
        <f t="array" ref="AG22">_xlfn.LET(_xlpm.n,VALUE($AD22),_xlfn.IFS(AND(_xlpm.n&gt;=0,_xlpm.n&lt;=99),"Yate",AND(_xlpm.n&gt;=200,_xlpm.n&lt;=299),"B&amp;W",AND(_xlpm.n&gt;=300,_xlpm.n&lt;=399),"Cheltenham",AND(_xlpm.n&gt;=500,_xlpm.n&lt;=599),"North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3" spans="1:33" x14ac:dyDescent="0.35">
      <c r="A23" s="7">
        <f t="shared" si="0"/>
        <v>19</v>
      </c>
      <c r="B23" s="3" t="s">
        <v>286</v>
      </c>
      <c r="C23" s="25">
        <v>12.5</v>
      </c>
      <c r="D23" s="1" t="s">
        <v>191</v>
      </c>
      <c r="E23" s="1">
        <v>45</v>
      </c>
      <c r="F23" s="3" t="str" cm="1">
        <f t="array" ref="F23">_xlfn.LET(_xlpm.n,VALUE($B23),_xlfn.IFS(AND(_xlpm.n&gt;=0,_xlpm.n&lt;=99),"Yate",AND(_xlpm.n&gt;=200,_xlpm.n&lt;=299),"B&amp;W",AND(_xlpm.n&gt;=300,_xlpm.n&lt;=399),"Cheltenham",AND(_xlpm.n&gt;=500,_xlpm.n&lt;=599),"North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23" s="7">
        <f t="shared" si="1"/>
        <v>19</v>
      </c>
      <c r="I23" s="3" t="s">
        <v>285</v>
      </c>
      <c r="J23" s="1">
        <v>2.2200000000000002</v>
      </c>
      <c r="K23" s="1" t="s">
        <v>178</v>
      </c>
      <c r="L23" s="1">
        <v>48</v>
      </c>
      <c r="M23" s="3" t="str" cm="1">
        <f t="array" ref="M23">_xlfn.LET(_xlpm.n,VALUE($I23),_xlfn.IFS(AND(_xlpm.n&gt;=0,_xlpm.n&lt;=99),"Yate",AND(_xlpm.n&gt;=200,_xlpm.n&lt;=299),"B&amp;W",AND(_xlpm.n&gt;=300,_xlpm.n&lt;=399),"Cheltenham",AND(_xlpm.n&gt;=500,_xlpm.n&lt;=599),"North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3" s="7">
        <f t="shared" si="2"/>
        <v>19</v>
      </c>
      <c r="P23" s="3" t="s">
        <v>199</v>
      </c>
      <c r="Q23" s="25">
        <v>1.74</v>
      </c>
      <c r="R23" s="1" t="s">
        <v>99</v>
      </c>
      <c r="S23" s="1">
        <v>46</v>
      </c>
      <c r="T23" s="3" t="str" cm="1">
        <f t="array" ref="T23">_xlfn.LET(_xlpm.n,VALUE($P23),_xlfn.IFS(AND(_xlpm.n&gt;=0,_xlpm.n&lt;=99),"Yate",AND(_xlpm.n&gt;=200,_xlpm.n&lt;=299),"B&amp;W",AND(_xlpm.n&gt;=300,_xlpm.n&lt;=399),"Cheltenham",AND(_xlpm.n&gt;=500,_xlpm.n&lt;=599),"North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3" s="7">
        <f t="shared" si="3"/>
        <v>20</v>
      </c>
      <c r="W23" s="3" t="s">
        <v>279</v>
      </c>
      <c r="X23" s="1">
        <v>14.41</v>
      </c>
      <c r="Y23" s="1" t="s">
        <v>138</v>
      </c>
      <c r="Z23" s="1">
        <v>28</v>
      </c>
      <c r="AA23" s="3" t="str" cm="1">
        <f t="array" ref="AA23">_xlfn.LET(_xlpm.n,VALUE($W23),_xlfn.IFS(AND(_xlpm.n&gt;=0,_xlpm.n&lt;=99),"Yate",AND(_xlpm.n&gt;=200,_xlpm.n&lt;=299),"B&amp;W",AND(_xlpm.n&gt;=300,_xlpm.n&lt;=399),"Cheltenham",AND(_xlpm.n&gt;=500,_xlpm.n&lt;=599),"North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19</v>
      </c>
      <c r="AD23" s="3" t="s">
        <v>153</v>
      </c>
      <c r="AE23" s="1" t="s">
        <v>223</v>
      </c>
      <c r="AF23" s="1">
        <f t="shared" si="5"/>
        <v>162</v>
      </c>
      <c r="AG23" s="21" t="str" cm="1">
        <f t="array" ref="AG23">_xlfn.LET(_xlpm.n,VALUE($AD23),_xlfn.IFS(AND(_xlpm.n&gt;=0,_xlpm.n&lt;=99),"Yate",AND(_xlpm.n&gt;=200,_xlpm.n&lt;=299),"B&amp;W",AND(_xlpm.n&gt;=300,_xlpm.n&lt;=399),"Cheltenham",AND(_xlpm.n&gt;=500,_xlpm.n&lt;=599),"North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4" spans="1:33" x14ac:dyDescent="0.35">
      <c r="A24" s="7">
        <f t="shared" si="0"/>
        <v>19</v>
      </c>
      <c r="B24" s="3" t="s">
        <v>293</v>
      </c>
      <c r="C24" s="1">
        <v>12.5</v>
      </c>
      <c r="D24" s="1" t="s">
        <v>234</v>
      </c>
      <c r="E24" s="1">
        <v>45</v>
      </c>
      <c r="F24" s="3" t="str" cm="1">
        <f t="array" ref="F24">_xlfn.LET(_xlpm.n,VALUE($B24),_xlfn.IFS(AND(_xlpm.n&gt;=0,_xlpm.n&lt;=99),"Yate",AND(_xlpm.n&gt;=200,_xlpm.n&lt;=299),"B&amp;W",AND(_xlpm.n&gt;=300,_xlpm.n&lt;=399),"Cheltenham",AND(_xlpm.n&gt;=500,_xlpm.n&lt;=599),"North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H24" s="7">
        <f t="shared" si="1"/>
        <v>21</v>
      </c>
      <c r="I24" s="3" t="s">
        <v>275</v>
      </c>
      <c r="J24" s="1">
        <v>2.23</v>
      </c>
      <c r="K24" s="1" t="s">
        <v>103</v>
      </c>
      <c r="L24" s="1">
        <v>47</v>
      </c>
      <c r="M24" s="3" t="str" cm="1">
        <f t="array" ref="M24">_xlfn.LET(_xlpm.n,VALUE($I24),_xlfn.IFS(AND(_xlpm.n&gt;=0,_xlpm.n&lt;=99),"Yate",AND(_xlpm.n&gt;=200,_xlpm.n&lt;=299),"B&amp;W",AND(_xlpm.n&gt;=300,_xlpm.n&lt;=399),"Cheltenham",AND(_xlpm.n&gt;=500,_xlpm.n&lt;=599),"North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24" s="7">
        <f t="shared" si="2"/>
        <v>21</v>
      </c>
      <c r="P24" s="3" t="s">
        <v>282</v>
      </c>
      <c r="Q24" s="25">
        <v>1.71</v>
      </c>
      <c r="R24" s="1" t="s">
        <v>271</v>
      </c>
      <c r="S24" s="1">
        <v>44</v>
      </c>
      <c r="T24" s="3" t="str" cm="1">
        <f t="array" ref="T24">_xlfn.LET(_xlpm.n,VALUE($P24),_xlfn.IFS(AND(_xlpm.n&gt;=0,_xlpm.n&lt;=99),"Yate",AND(_xlpm.n&gt;=200,_xlpm.n&lt;=299),"B&amp;W",AND(_xlpm.n&gt;=300,_xlpm.n&lt;=399),"Cheltenham",AND(_xlpm.n&gt;=500,_xlpm.n&lt;=599),"North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24" s="7">
        <f t="shared" si="3"/>
        <v>21</v>
      </c>
      <c r="W24" s="3" t="s">
        <v>216</v>
      </c>
      <c r="X24" s="1">
        <v>14.26</v>
      </c>
      <c r="Y24" s="1" t="s">
        <v>217</v>
      </c>
      <c r="Z24" s="1">
        <v>28</v>
      </c>
      <c r="AA24" s="3" t="str" cm="1">
        <f t="array" ref="AA24">_xlfn.LET(_xlpm.n,VALUE($W24),_xlfn.IFS(AND(_xlpm.n&gt;=0,_xlpm.n&lt;=99),"Yate",AND(_xlpm.n&gt;=200,_xlpm.n&lt;=299),"B&amp;W",AND(_xlpm.n&gt;=300,_xlpm.n&lt;=399),"Cheltenham",AND(_xlpm.n&gt;=500,_xlpm.n&lt;=599),"North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4" s="7">
        <f t="shared" si="4"/>
        <v>21</v>
      </c>
      <c r="AD24" s="3" t="s">
        <v>290</v>
      </c>
      <c r="AE24" s="1" t="s">
        <v>112</v>
      </c>
      <c r="AF24" s="1">
        <f t="shared" si="5"/>
        <v>161</v>
      </c>
      <c r="AG24" s="21" t="str" cm="1">
        <f t="array" ref="AG24">_xlfn.LET(_xlpm.n,VALUE($AD24),_xlfn.IFS(AND(_xlpm.n&gt;=0,_xlpm.n&lt;=99),"Yate",AND(_xlpm.n&gt;=200,_xlpm.n&lt;=299),"B&amp;W",AND(_xlpm.n&gt;=300,_xlpm.n&lt;=399),"Cheltenham",AND(_xlpm.n&gt;=500,_xlpm.n&lt;=599),"North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5" spans="1:33" x14ac:dyDescent="0.35">
      <c r="A25" s="7">
        <f t="shared" si="0"/>
        <v>22</v>
      </c>
      <c r="B25" s="3" t="s">
        <v>86</v>
      </c>
      <c r="C25" s="25">
        <v>12.6</v>
      </c>
      <c r="D25" s="1" t="s">
        <v>272</v>
      </c>
      <c r="E25" s="1">
        <v>44</v>
      </c>
      <c r="F25" s="3" t="str" cm="1">
        <f t="array" ref="F25">_xlfn.LET(_xlpm.n,VALUE($B25),_xlfn.IFS(AND(_xlpm.n&gt;=0,_xlpm.n&lt;=99),"Yate",AND(_xlpm.n&gt;=200,_xlpm.n&lt;=299),"B&amp;W",AND(_xlpm.n&gt;=300,_xlpm.n&lt;=399),"Cheltenham",AND(_xlpm.n&gt;=500,_xlpm.n&lt;=599),"North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5" s="7">
        <f t="shared" si="1"/>
        <v>22</v>
      </c>
      <c r="I25" s="3" t="s">
        <v>283</v>
      </c>
      <c r="J25" s="1">
        <v>2.2400000000000002</v>
      </c>
      <c r="K25" s="1" t="s">
        <v>202</v>
      </c>
      <c r="L25" s="1">
        <v>46</v>
      </c>
      <c r="M25" s="3" t="str" cm="1">
        <f t="array" ref="M25">_xlfn.LET(_xlpm.n,VALUE($I25),_xlfn.IFS(AND(_xlpm.n&gt;=0,_xlpm.n&lt;=99),"Yate",AND(_xlpm.n&gt;=200,_xlpm.n&lt;=299),"B&amp;W",AND(_xlpm.n&gt;=300,_xlpm.n&lt;=399),"Cheltenham",AND(_xlpm.n&gt;=500,_xlpm.n&lt;=599),"North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5" s="7">
        <f t="shared" si="2"/>
        <v>22</v>
      </c>
      <c r="P25" s="3" t="s">
        <v>289</v>
      </c>
      <c r="Q25" s="1">
        <v>1.69</v>
      </c>
      <c r="R25" s="1" t="s">
        <v>296</v>
      </c>
      <c r="S25" s="1">
        <v>43</v>
      </c>
      <c r="T25" s="3" t="str" cm="1">
        <f t="array" ref="T25">_xlfn.LET(_xlpm.n,VALUE($P25),_xlfn.IFS(AND(_xlpm.n&gt;=0,_xlpm.n&lt;=99),"Yate",AND(_xlpm.n&gt;=200,_xlpm.n&lt;=299),"B&amp;W",AND(_xlpm.n&gt;=300,_xlpm.n&lt;=399),"Cheltenham",AND(_xlpm.n&gt;=500,_xlpm.n&lt;=599),"North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5" s="7">
        <f t="shared" si="3"/>
        <v>22</v>
      </c>
      <c r="W25" s="3" t="s">
        <v>283</v>
      </c>
      <c r="X25" s="1">
        <v>13.95</v>
      </c>
      <c r="Y25" s="1" t="s">
        <v>202</v>
      </c>
      <c r="Z25" s="1">
        <v>27</v>
      </c>
      <c r="AA25" s="3" t="str" cm="1">
        <f t="array" ref="AA25">_xlfn.LET(_xlpm.n,VALUE($W25),_xlfn.IFS(AND(_xlpm.n&gt;=0,_xlpm.n&lt;=99),"Yate",AND(_xlpm.n&gt;=200,_xlpm.n&lt;=299),"B&amp;W",AND(_xlpm.n&gt;=300,_xlpm.n&lt;=399),"Cheltenham",AND(_xlpm.n&gt;=500,_xlpm.n&lt;=599),"North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5" s="7">
        <f t="shared" si="4"/>
        <v>22</v>
      </c>
      <c r="AD25" s="3" t="s">
        <v>161</v>
      </c>
      <c r="AE25" s="1" t="s">
        <v>222</v>
      </c>
      <c r="AF25" s="1">
        <f t="shared" si="5"/>
        <v>158</v>
      </c>
      <c r="AG25" s="21" t="str" cm="1">
        <f t="array" ref="AG25">_xlfn.LET(_xlpm.n,VALUE($AD25),_xlfn.IFS(AND(_xlpm.n&gt;=0,_xlpm.n&lt;=99),"Yate",AND(_xlpm.n&gt;=200,_xlpm.n&lt;=299),"B&amp;W",AND(_xlpm.n&gt;=300,_xlpm.n&lt;=399),"Cheltenham",AND(_xlpm.n&gt;=500,_xlpm.n&lt;=599),"North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26" spans="1:33" x14ac:dyDescent="0.35">
      <c r="A26" s="7">
        <f t="shared" si="0"/>
        <v>23</v>
      </c>
      <c r="B26" s="3" t="s">
        <v>161</v>
      </c>
      <c r="C26" s="25">
        <v>12.7</v>
      </c>
      <c r="D26" s="1" t="s">
        <v>222</v>
      </c>
      <c r="E26" s="1">
        <v>43</v>
      </c>
      <c r="F26" s="3" t="str" cm="1">
        <f t="array" ref="F26">_xlfn.LET(_xlpm.n,VALUE($B26),_xlfn.IFS(AND(_xlpm.n&gt;=0,_xlpm.n&lt;=99),"Yate",AND(_xlpm.n&gt;=200,_xlpm.n&lt;=299),"B&amp;W",AND(_xlpm.n&gt;=300,_xlpm.n&lt;=399),"Cheltenham",AND(_xlpm.n&gt;=500,_xlpm.n&lt;=599),"North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26" s="7">
        <f t="shared" si="1"/>
        <v>23</v>
      </c>
      <c r="I26" s="3" t="s">
        <v>293</v>
      </c>
      <c r="J26" s="25">
        <v>2.25</v>
      </c>
      <c r="K26" s="1" t="s">
        <v>234</v>
      </c>
      <c r="L26" s="1">
        <v>45</v>
      </c>
      <c r="M26" s="3" t="str" cm="1">
        <f t="array" ref="M26">_xlfn.LET(_xlpm.n,VALUE($I26),_xlfn.IFS(AND(_xlpm.n&gt;=0,_xlpm.n&lt;=99),"Yate",AND(_xlpm.n&gt;=200,_xlpm.n&lt;=299),"B&amp;W",AND(_xlpm.n&gt;=300,_xlpm.n&lt;=399),"Cheltenham",AND(_xlpm.n&gt;=500,_xlpm.n&lt;=599),"North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26" s="7">
        <f t="shared" si="2"/>
        <v>23</v>
      </c>
      <c r="P26" s="3" t="s">
        <v>83</v>
      </c>
      <c r="Q26" s="25">
        <v>1.67</v>
      </c>
      <c r="R26" s="1" t="s">
        <v>220</v>
      </c>
      <c r="S26" s="1">
        <v>42</v>
      </c>
      <c r="T26" s="3" t="str" cm="1">
        <f t="array" ref="T26">_xlfn.LET(_xlpm.n,VALUE($P26),_xlfn.IFS(AND(_xlpm.n&gt;=0,_xlpm.n&lt;=99),"Yate",AND(_xlpm.n&gt;=200,_xlpm.n&lt;=299),"B&amp;W",AND(_xlpm.n&gt;=300,_xlpm.n&lt;=399),"Cheltenham",AND(_xlpm.n&gt;=500,_xlpm.n&lt;=599),"North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26" s="7">
        <f t="shared" si="3"/>
        <v>23</v>
      </c>
      <c r="W26" s="3" t="s">
        <v>293</v>
      </c>
      <c r="X26" s="1">
        <v>13.9</v>
      </c>
      <c r="Y26" s="1" t="s">
        <v>234</v>
      </c>
      <c r="Z26" s="1">
        <v>27</v>
      </c>
      <c r="AA26" s="3" t="str" cm="1">
        <f t="array" ref="AA26">_xlfn.LET(_xlpm.n,VALUE($W26),_xlfn.IFS(AND(_xlpm.n&gt;=0,_xlpm.n&lt;=99),"Yate",AND(_xlpm.n&gt;=200,_xlpm.n&lt;=299),"B&amp;W",AND(_xlpm.n&gt;=300,_xlpm.n&lt;=399),"Cheltenham",AND(_xlpm.n&gt;=500,_xlpm.n&lt;=599),"North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26" s="7">
        <f t="shared" si="4"/>
        <v>22</v>
      </c>
      <c r="AD26" s="3" t="s">
        <v>287</v>
      </c>
      <c r="AE26" s="1" t="s">
        <v>203</v>
      </c>
      <c r="AF26" s="1">
        <f t="shared" si="5"/>
        <v>158</v>
      </c>
      <c r="AG26" s="21" t="str" cm="1">
        <f t="array" ref="AG26">_xlfn.LET(_xlpm.n,VALUE($AD26),_xlfn.IFS(AND(_xlpm.n&gt;=0,_xlpm.n&lt;=99),"Yate",AND(_xlpm.n&gt;=200,_xlpm.n&lt;=299),"B&amp;W",AND(_xlpm.n&gt;=300,_xlpm.n&lt;=399),"Cheltenham",AND(_xlpm.n&gt;=500,_xlpm.n&lt;=599),"North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7" spans="1:33" x14ac:dyDescent="0.35">
      <c r="A27" s="7">
        <f t="shared" si="0"/>
        <v>23</v>
      </c>
      <c r="B27" s="3" t="s">
        <v>282</v>
      </c>
      <c r="C27" s="25">
        <v>12.7</v>
      </c>
      <c r="D27" s="1" t="s">
        <v>271</v>
      </c>
      <c r="E27" s="1">
        <v>43</v>
      </c>
      <c r="F27" s="3" t="str" cm="1">
        <f t="array" ref="F27">_xlfn.LET(_xlpm.n,VALUE($B27),_xlfn.IFS(AND(_xlpm.n&gt;=0,_xlpm.n&lt;=99),"Yate",AND(_xlpm.n&gt;=200,_xlpm.n&lt;=299),"B&amp;W",AND(_xlpm.n&gt;=300,_xlpm.n&lt;=399),"Cheltenham",AND(_xlpm.n&gt;=500,_xlpm.n&lt;=599),"North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7" s="7">
        <f t="shared" si="1"/>
        <v>23</v>
      </c>
      <c r="I27" s="3" t="s">
        <v>290</v>
      </c>
      <c r="J27" s="25">
        <v>2.25</v>
      </c>
      <c r="K27" s="1" t="s">
        <v>112</v>
      </c>
      <c r="L27" s="1">
        <v>45</v>
      </c>
      <c r="M27" s="3" t="str" cm="1">
        <f t="array" ref="M27">_xlfn.LET(_xlpm.n,VALUE($I27),_xlfn.IFS(AND(_xlpm.n&gt;=0,_xlpm.n&lt;=99),"Yate",AND(_xlpm.n&gt;=200,_xlpm.n&lt;=299),"B&amp;W",AND(_xlpm.n&gt;=300,_xlpm.n&lt;=399),"Cheltenham",AND(_xlpm.n&gt;=500,_xlpm.n&lt;=599),"North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27" s="7">
        <f t="shared" si="2"/>
        <v>24</v>
      </c>
      <c r="P27" s="3" t="s">
        <v>161</v>
      </c>
      <c r="Q27" s="25">
        <v>1.66</v>
      </c>
      <c r="R27" s="1" t="s">
        <v>222</v>
      </c>
      <c r="S27" s="1">
        <v>42</v>
      </c>
      <c r="T27" s="3" t="str" cm="1">
        <f t="array" ref="T27">_xlfn.LET(_xlpm.n,VALUE($P27),_xlfn.IFS(AND(_xlpm.n&gt;=0,_xlpm.n&lt;=99),"Yate",AND(_xlpm.n&gt;=200,_xlpm.n&lt;=299),"B&amp;W",AND(_xlpm.n&gt;=300,_xlpm.n&lt;=399),"Cheltenham",AND(_xlpm.n&gt;=500,_xlpm.n&lt;=599),"North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27" s="7">
        <f t="shared" si="3"/>
        <v>24</v>
      </c>
      <c r="W27" s="3" t="s">
        <v>281</v>
      </c>
      <c r="X27" s="1">
        <v>13.82</v>
      </c>
      <c r="Y27" s="1" t="s">
        <v>169</v>
      </c>
      <c r="Z27" s="1">
        <v>27</v>
      </c>
      <c r="AA27" s="3" t="str" cm="1">
        <f t="array" ref="AA27">_xlfn.LET(_xlpm.n,VALUE($W27),_xlfn.IFS(AND(_xlpm.n&gt;=0,_xlpm.n&lt;=99),"Yate",AND(_xlpm.n&gt;=200,_xlpm.n&lt;=299),"B&amp;W",AND(_xlpm.n&gt;=300,_xlpm.n&lt;=399),"Cheltenham",AND(_xlpm.n&gt;=500,_xlpm.n&lt;=599),"North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AC27" s="7">
        <f t="shared" si="4"/>
        <v>24</v>
      </c>
      <c r="AD27" s="3" t="s">
        <v>289</v>
      </c>
      <c r="AE27" s="1" t="s">
        <v>296</v>
      </c>
      <c r="AF27" s="1">
        <f t="shared" si="5"/>
        <v>155</v>
      </c>
      <c r="AG27" s="21" t="str" cm="1">
        <f t="array" ref="AG27">_xlfn.LET(_xlpm.n,VALUE($AD27),_xlfn.IFS(AND(_xlpm.n&gt;=0,_xlpm.n&lt;=99),"Yate",AND(_xlpm.n&gt;=200,_xlpm.n&lt;=299),"B&amp;W",AND(_xlpm.n&gt;=300,_xlpm.n&lt;=399),"Cheltenham",AND(_xlpm.n&gt;=500,_xlpm.n&lt;=599),"North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28" spans="1:33" x14ac:dyDescent="0.35">
      <c r="A28" s="7">
        <f t="shared" si="0"/>
        <v>25</v>
      </c>
      <c r="B28" s="3" t="s">
        <v>283</v>
      </c>
      <c r="C28" s="25">
        <v>12.8</v>
      </c>
      <c r="D28" s="1" t="s">
        <v>202</v>
      </c>
      <c r="E28" s="1">
        <v>42</v>
      </c>
      <c r="F28" s="3" t="str" cm="1">
        <f t="array" ref="F28">_xlfn.LET(_xlpm.n,VALUE($B28),_xlfn.IFS(AND(_xlpm.n&gt;=0,_xlpm.n&lt;=99),"Yate",AND(_xlpm.n&gt;=200,_xlpm.n&lt;=299),"B&amp;W",AND(_xlpm.n&gt;=300,_xlpm.n&lt;=399),"Cheltenham",AND(_xlpm.n&gt;=500,_xlpm.n&lt;=599),"North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28" s="7">
        <f t="shared" si="1"/>
        <v>23</v>
      </c>
      <c r="I28" s="3" t="s">
        <v>280</v>
      </c>
      <c r="J28" s="25">
        <v>2.25</v>
      </c>
      <c r="K28" s="1" t="s">
        <v>263</v>
      </c>
      <c r="L28" s="1">
        <v>45</v>
      </c>
      <c r="M28" s="3" t="str" cm="1">
        <f t="array" ref="M28">_xlfn.LET(_xlpm.n,VALUE($I28),_xlfn.IFS(AND(_xlpm.n&gt;=0,_xlpm.n&lt;=99),"Yate",AND(_xlpm.n&gt;=200,_xlpm.n&lt;=299),"B&amp;W",AND(_xlpm.n&gt;=300,_xlpm.n&lt;=399),"Cheltenham",AND(_xlpm.n&gt;=500,_xlpm.n&lt;=599),"North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28" s="7">
        <f t="shared" si="2"/>
        <v>24</v>
      </c>
      <c r="P28" s="3" t="s">
        <v>284</v>
      </c>
      <c r="Q28" s="1">
        <v>1.66</v>
      </c>
      <c r="R28" s="1" t="s">
        <v>233</v>
      </c>
      <c r="S28" s="1">
        <v>42</v>
      </c>
      <c r="T28" s="3" t="str" cm="1">
        <f t="array" ref="T28">_xlfn.LET(_xlpm.n,VALUE($P28),_xlfn.IFS(AND(_xlpm.n&gt;=0,_xlpm.n&lt;=99),"Yate",AND(_xlpm.n&gt;=200,_xlpm.n&lt;=299),"B&amp;W",AND(_xlpm.n&gt;=300,_xlpm.n&lt;=399),"Cheltenham",AND(_xlpm.n&gt;=500,_xlpm.n&lt;=599),"North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28" s="7">
        <f t="shared" si="3"/>
        <v>25</v>
      </c>
      <c r="W28" s="3" t="s">
        <v>275</v>
      </c>
      <c r="X28" s="1">
        <v>13.26</v>
      </c>
      <c r="Y28" s="1" t="s">
        <v>103</v>
      </c>
      <c r="Z28" s="1">
        <v>26</v>
      </c>
      <c r="AA28" s="3" t="str" cm="1">
        <f t="array" ref="AA28">_xlfn.LET(_xlpm.n,VALUE($W28),_xlfn.IFS(AND(_xlpm.n&gt;=0,_xlpm.n&lt;=99),"Yate",AND(_xlpm.n&gt;=200,_xlpm.n&lt;=299),"B&amp;W",AND(_xlpm.n&gt;=300,_xlpm.n&lt;=399),"Cheltenham",AND(_xlpm.n&gt;=500,_xlpm.n&lt;=599),"North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24</v>
      </c>
      <c r="AD28" s="3" t="s">
        <v>285</v>
      </c>
      <c r="AE28" s="1" t="s">
        <v>178</v>
      </c>
      <c r="AF28" s="1">
        <f t="shared" si="5"/>
        <v>155</v>
      </c>
      <c r="AG28" s="21" t="str" cm="1">
        <f t="array" ref="AG28">_xlfn.LET(_xlpm.n,VALUE($AD28),_xlfn.IFS(AND(_xlpm.n&gt;=0,_xlpm.n&lt;=99),"Yate",AND(_xlpm.n&gt;=200,_xlpm.n&lt;=299),"B&amp;W",AND(_xlpm.n&gt;=300,_xlpm.n&lt;=399),"Cheltenham",AND(_xlpm.n&gt;=500,_xlpm.n&lt;=599),"North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9" spans="1:33" x14ac:dyDescent="0.35">
      <c r="A29" s="7">
        <f t="shared" si="0"/>
        <v>26</v>
      </c>
      <c r="B29" s="3" t="s">
        <v>148</v>
      </c>
      <c r="C29" s="1">
        <v>12.9</v>
      </c>
      <c r="D29" s="1" t="s">
        <v>262</v>
      </c>
      <c r="E29" s="1">
        <v>41</v>
      </c>
      <c r="F29" s="3" t="str" cm="1">
        <f t="array" ref="F29">_xlfn.LET(_xlpm.n,VALUE($B29),_xlfn.IFS(AND(_xlpm.n&gt;=0,_xlpm.n&lt;=99),"Yate",AND(_xlpm.n&gt;=200,_xlpm.n&lt;=299),"B&amp;W",AND(_xlpm.n&gt;=300,_xlpm.n&lt;=399),"Cheltenham",AND(_xlpm.n&gt;=500,_xlpm.n&lt;=599),"North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29" s="7">
        <f t="shared" si="1"/>
        <v>23</v>
      </c>
      <c r="I29" s="3" t="s">
        <v>286</v>
      </c>
      <c r="J29" s="1">
        <v>2.25</v>
      </c>
      <c r="K29" s="1" t="s">
        <v>191</v>
      </c>
      <c r="L29" s="1">
        <v>45</v>
      </c>
      <c r="M29" s="3" t="str" cm="1">
        <f t="array" ref="M29">_xlfn.LET(_xlpm.n,VALUE($I29),_xlfn.IFS(AND(_xlpm.n&gt;=0,_xlpm.n&lt;=99),"Yate",AND(_xlpm.n&gt;=200,_xlpm.n&lt;=299),"B&amp;W",AND(_xlpm.n&gt;=300,_xlpm.n&lt;=399),"Cheltenham",AND(_xlpm.n&gt;=500,_xlpm.n&lt;=599),"North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29" s="7">
        <f t="shared" si="2"/>
        <v>26</v>
      </c>
      <c r="P29" s="3" t="s">
        <v>286</v>
      </c>
      <c r="Q29" s="25">
        <v>1.64</v>
      </c>
      <c r="R29" s="1" t="s">
        <v>191</v>
      </c>
      <c r="S29" s="1">
        <v>41</v>
      </c>
      <c r="T29" s="3" t="str" cm="1">
        <f t="array" ref="T29">_xlfn.LET(_xlpm.n,VALUE($P29),_xlfn.IFS(AND(_xlpm.n&gt;=0,_xlpm.n&lt;=99),"Yate",AND(_xlpm.n&gt;=200,_xlpm.n&lt;=299),"B&amp;W",AND(_xlpm.n&gt;=300,_xlpm.n&lt;=399),"Cheltenham",AND(_xlpm.n&gt;=500,_xlpm.n&lt;=599),"North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V29" s="7">
        <f t="shared" si="3"/>
        <v>26</v>
      </c>
      <c r="W29" s="3" t="s">
        <v>277</v>
      </c>
      <c r="X29" s="1">
        <v>12.64</v>
      </c>
      <c r="Y29" s="1" t="s">
        <v>200</v>
      </c>
      <c r="Z29" s="1">
        <v>25</v>
      </c>
      <c r="AA29" s="3" t="str" cm="1">
        <f t="array" ref="AA29">_xlfn.LET(_xlpm.n,VALUE($W29),_xlfn.IFS(AND(_xlpm.n&gt;=0,_xlpm.n&lt;=99),"Yate",AND(_xlpm.n&gt;=200,_xlpm.n&lt;=299),"B&amp;W",AND(_xlpm.n&gt;=300,_xlpm.n&lt;=399),"Cheltenham",AND(_xlpm.n&gt;=500,_xlpm.n&lt;=599),"North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29" s="7">
        <f t="shared" si="4"/>
        <v>26</v>
      </c>
      <c r="AD29" s="3" t="s">
        <v>149</v>
      </c>
      <c r="AE29" s="1" t="s">
        <v>261</v>
      </c>
      <c r="AF29" s="1">
        <f t="shared" si="5"/>
        <v>154</v>
      </c>
      <c r="AG29" s="21" t="str" cm="1">
        <f t="array" ref="AG29">_xlfn.LET(_xlpm.n,VALUE($AD29),_xlfn.IFS(AND(_xlpm.n&gt;=0,_xlpm.n&lt;=99),"Yate",AND(_xlpm.n&gt;=200,_xlpm.n&lt;=299),"B&amp;W",AND(_xlpm.n&gt;=300,_xlpm.n&lt;=399),"Cheltenham",AND(_xlpm.n&gt;=500,_xlpm.n&lt;=599),"North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0" spans="1:33" x14ac:dyDescent="0.35">
      <c r="A30" s="7">
        <f t="shared" si="0"/>
        <v>26</v>
      </c>
      <c r="B30" s="3" t="s">
        <v>216</v>
      </c>
      <c r="C30" s="25">
        <v>12.9</v>
      </c>
      <c r="D30" s="1" t="s">
        <v>217</v>
      </c>
      <c r="E30" s="1">
        <v>41</v>
      </c>
      <c r="F30" s="3" t="str" cm="1">
        <f t="array" ref="F30">_xlfn.LET(_xlpm.n,VALUE($B30),_xlfn.IFS(AND(_xlpm.n&gt;=0,_xlpm.n&lt;=99),"Yate",AND(_xlpm.n&gt;=200,_xlpm.n&lt;=299),"B&amp;W",AND(_xlpm.n&gt;=300,_xlpm.n&lt;=399),"Cheltenham",AND(_xlpm.n&gt;=500,_xlpm.n&lt;=599),"North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0" s="7">
        <f t="shared" si="1"/>
        <v>27</v>
      </c>
      <c r="I30" s="3" t="s">
        <v>289</v>
      </c>
      <c r="J30" s="25">
        <v>2.2599999999999998</v>
      </c>
      <c r="K30" s="1" t="s">
        <v>296</v>
      </c>
      <c r="L30" s="1">
        <v>44</v>
      </c>
      <c r="M30" s="3" t="str" cm="1">
        <f t="array" ref="M30">_xlfn.LET(_xlpm.n,VALUE($I30),_xlfn.IFS(AND(_xlpm.n&gt;=0,_xlpm.n&lt;=99),"Yate",AND(_xlpm.n&gt;=200,_xlpm.n&lt;=299),"B&amp;W",AND(_xlpm.n&gt;=300,_xlpm.n&lt;=399),"Cheltenham",AND(_xlpm.n&gt;=500,_xlpm.n&lt;=599),"North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0" s="7">
        <f t="shared" si="2"/>
        <v>26</v>
      </c>
      <c r="P30" s="3" t="s">
        <v>285</v>
      </c>
      <c r="Q30" s="25">
        <v>1.64</v>
      </c>
      <c r="R30" s="1" t="s">
        <v>178</v>
      </c>
      <c r="S30" s="1">
        <v>41</v>
      </c>
      <c r="T30" s="3" t="str" cm="1">
        <f t="array" ref="T30">_xlfn.LET(_xlpm.n,VALUE($P30),_xlfn.IFS(AND(_xlpm.n&gt;=0,_xlpm.n&lt;=99),"Yate",AND(_xlpm.n&gt;=200,_xlpm.n&lt;=299),"B&amp;W",AND(_xlpm.n&gt;=300,_xlpm.n&lt;=399),"Cheltenham",AND(_xlpm.n&gt;=500,_xlpm.n&lt;=599),"North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0" s="7">
        <f t="shared" si="3"/>
        <v>27</v>
      </c>
      <c r="W30" s="3" t="s">
        <v>267</v>
      </c>
      <c r="X30" s="1">
        <v>12</v>
      </c>
      <c r="Y30" s="1" t="s">
        <v>137</v>
      </c>
      <c r="Z30" s="1">
        <v>24</v>
      </c>
      <c r="AA30" s="3" t="str" cm="1">
        <f t="array" ref="AA30">_xlfn.LET(_xlpm.n,VALUE($W30),_xlfn.IFS(AND(_xlpm.n&gt;=0,_xlpm.n&lt;=99),"Yate",AND(_xlpm.n&gt;=200,_xlpm.n&lt;=299),"B&amp;W",AND(_xlpm.n&gt;=300,_xlpm.n&lt;=399),"Cheltenham",AND(_xlpm.n&gt;=500,_xlpm.n&lt;=599),"North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27</v>
      </c>
      <c r="AD30" s="3" t="s">
        <v>293</v>
      </c>
      <c r="AE30" s="1" t="s">
        <v>234</v>
      </c>
      <c r="AF30" s="1">
        <f t="shared" si="5"/>
        <v>153</v>
      </c>
      <c r="AG30" s="21" t="str" cm="1">
        <f t="array" ref="AG30">_xlfn.LET(_xlpm.n,VALUE($AD30),_xlfn.IFS(AND(_xlpm.n&gt;=0,_xlpm.n&lt;=99),"Yate",AND(_xlpm.n&gt;=200,_xlpm.n&lt;=299),"B&amp;W",AND(_xlpm.n&gt;=300,_xlpm.n&lt;=399),"Cheltenham",AND(_xlpm.n&gt;=500,_xlpm.n&lt;=599),"North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1" spans="1:33" x14ac:dyDescent="0.35">
      <c r="A31" s="7">
        <f t="shared" si="0"/>
        <v>28</v>
      </c>
      <c r="B31" s="3" t="s">
        <v>291</v>
      </c>
      <c r="C31" s="1">
        <v>13</v>
      </c>
      <c r="D31" s="1" t="s">
        <v>192</v>
      </c>
      <c r="E31" s="1">
        <v>40</v>
      </c>
      <c r="F31" s="3" t="str" cm="1">
        <f t="array" ref="F31">_xlfn.LET(_xlpm.n,VALUE($B31),_xlfn.IFS(AND(_xlpm.n&gt;=0,_xlpm.n&lt;=99),"Yate",AND(_xlpm.n&gt;=200,_xlpm.n&lt;=299),"B&amp;W",AND(_xlpm.n&gt;=300,_xlpm.n&lt;=399),"Cheltenham",AND(_xlpm.n&gt;=500,_xlpm.n&lt;=599),"North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H31" s="7">
        <f t="shared" si="1"/>
        <v>28</v>
      </c>
      <c r="I31" s="3" t="s">
        <v>161</v>
      </c>
      <c r="J31" s="1">
        <v>2.27</v>
      </c>
      <c r="K31" s="1" t="s">
        <v>222</v>
      </c>
      <c r="L31" s="1">
        <v>43</v>
      </c>
      <c r="M31" s="3" t="str" cm="1">
        <f t="array" ref="M31">_xlfn.LET(_xlpm.n,VALUE($I31),_xlfn.IFS(AND(_xlpm.n&gt;=0,_xlpm.n&lt;=99),"Yate",AND(_xlpm.n&gt;=200,_xlpm.n&lt;=299),"B&amp;W",AND(_xlpm.n&gt;=300,_xlpm.n&lt;=399),"Cheltenham",AND(_xlpm.n&gt;=500,_xlpm.n&lt;=599),"North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31" s="7">
        <f t="shared" si="2"/>
        <v>28</v>
      </c>
      <c r="P31" s="3" t="s">
        <v>279</v>
      </c>
      <c r="Q31" s="25">
        <v>1.62</v>
      </c>
      <c r="R31" s="1" t="s">
        <v>138</v>
      </c>
      <c r="S31" s="1">
        <v>40</v>
      </c>
      <c r="T31" s="3" t="str" cm="1">
        <f t="array" ref="T31">_xlfn.LET(_xlpm.n,VALUE($P31),_xlfn.IFS(AND(_xlpm.n&gt;=0,_xlpm.n&lt;=99),"Yate",AND(_xlpm.n&gt;=200,_xlpm.n&lt;=299),"B&amp;W",AND(_xlpm.n&gt;=300,_xlpm.n&lt;=399),"Cheltenham",AND(_xlpm.n&gt;=500,_xlpm.n&lt;=599),"North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1" s="7">
        <f t="shared" si="3"/>
        <v>28</v>
      </c>
      <c r="W31" s="3" t="s">
        <v>284</v>
      </c>
      <c r="X31" s="1">
        <v>11.96</v>
      </c>
      <c r="Y31" s="1" t="s">
        <v>233</v>
      </c>
      <c r="Z31" s="1">
        <v>23</v>
      </c>
      <c r="AA31" s="3" t="str" cm="1">
        <f t="array" ref="AA31">_xlfn.LET(_xlpm.n,VALUE($W31),_xlfn.IFS(AND(_xlpm.n&gt;=0,_xlpm.n&lt;=99),"Yate",AND(_xlpm.n&gt;=200,_xlpm.n&lt;=299),"B&amp;W",AND(_xlpm.n&gt;=300,_xlpm.n&lt;=399),"Cheltenham",AND(_xlpm.n&gt;=500,_xlpm.n&lt;=599),"North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1" s="7">
        <f t="shared" si="4"/>
        <v>28</v>
      </c>
      <c r="AD31" s="3" t="s">
        <v>291</v>
      </c>
      <c r="AE31" s="1" t="s">
        <v>192</v>
      </c>
      <c r="AF31" s="1">
        <f t="shared" si="5"/>
        <v>151</v>
      </c>
      <c r="AG31" s="21" t="str" cm="1">
        <f t="array" ref="AG31">_xlfn.LET(_xlpm.n,VALUE($AD31),_xlfn.IFS(AND(_xlpm.n&gt;=0,_xlpm.n&lt;=99),"Yate",AND(_xlpm.n&gt;=200,_xlpm.n&lt;=299),"B&amp;W",AND(_xlpm.n&gt;=300,_xlpm.n&lt;=399),"Cheltenham",AND(_xlpm.n&gt;=500,_xlpm.n&lt;=599),"North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32" spans="1:33" x14ac:dyDescent="0.35">
      <c r="A32" s="7">
        <f t="shared" si="0"/>
        <v>28</v>
      </c>
      <c r="B32" s="3" t="s">
        <v>83</v>
      </c>
      <c r="C32" s="1">
        <v>13</v>
      </c>
      <c r="D32" s="1" t="s">
        <v>220</v>
      </c>
      <c r="E32" s="1">
        <v>40</v>
      </c>
      <c r="F32" s="3" t="str" cm="1">
        <f t="array" ref="F32">_xlfn.LET(_xlpm.n,VALUE($B32),_xlfn.IFS(AND(_xlpm.n&gt;=0,_xlpm.n&lt;=99),"Yate",AND(_xlpm.n&gt;=200,_xlpm.n&lt;=299),"B&amp;W",AND(_xlpm.n&gt;=300,_xlpm.n&lt;=399),"Cheltenham",AND(_xlpm.n&gt;=500,_xlpm.n&lt;=599),"North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2" s="7">
        <f t="shared" si="1"/>
        <v>29</v>
      </c>
      <c r="I32" s="3" t="s">
        <v>274</v>
      </c>
      <c r="J32" s="25">
        <v>2.31</v>
      </c>
      <c r="K32" s="1" t="s">
        <v>40</v>
      </c>
      <c r="L32" s="1">
        <v>39</v>
      </c>
      <c r="M32" s="3" t="str" cm="1">
        <f t="array" ref="M32">_xlfn.LET(_xlpm.n,VALUE($I32),_xlfn.IFS(AND(_xlpm.n&gt;=0,_xlpm.n&lt;=99),"Yate",AND(_xlpm.n&gt;=200,_xlpm.n&lt;=299),"B&amp;W",AND(_xlpm.n&gt;=300,_xlpm.n&lt;=399),"Cheltenham",AND(_xlpm.n&gt;=500,_xlpm.n&lt;=599),"North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2" s="7">
        <f t="shared" si="2"/>
        <v>29</v>
      </c>
      <c r="P32" s="3" t="s">
        <v>287</v>
      </c>
      <c r="Q32" s="25">
        <v>1.6</v>
      </c>
      <c r="R32" s="1" t="s">
        <v>203</v>
      </c>
      <c r="S32" s="1">
        <v>39</v>
      </c>
      <c r="T32" s="3" t="str" cm="1">
        <f t="array" ref="T32">_xlfn.LET(_xlpm.n,VALUE($P32),_xlfn.IFS(AND(_xlpm.n&gt;=0,_xlpm.n&lt;=99),"Yate",AND(_xlpm.n&gt;=200,_xlpm.n&lt;=299),"B&amp;W",AND(_xlpm.n&gt;=300,_xlpm.n&lt;=399),"Cheltenham",AND(_xlpm.n&gt;=500,_xlpm.n&lt;=599),"North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2" s="7">
        <f t="shared" si="3"/>
        <v>29</v>
      </c>
      <c r="W32" s="3" t="s">
        <v>282</v>
      </c>
      <c r="X32" s="1">
        <v>11.82</v>
      </c>
      <c r="Y32" s="1" t="s">
        <v>271</v>
      </c>
      <c r="Z32" s="1">
        <v>23</v>
      </c>
      <c r="AA32" s="3" t="str" cm="1">
        <f t="array" ref="AA32">_xlfn.LET(_xlpm.n,VALUE($W32),_xlfn.IFS(AND(_xlpm.n&gt;=0,_xlpm.n&lt;=99),"Yate",AND(_xlpm.n&gt;=200,_xlpm.n&lt;=299),"B&amp;W",AND(_xlpm.n&gt;=300,_xlpm.n&lt;=399),"Cheltenham",AND(_xlpm.n&gt;=500,_xlpm.n&lt;=599),"North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28</v>
      </c>
      <c r="AD32" s="3" t="s">
        <v>83</v>
      </c>
      <c r="AE32" s="1" t="s">
        <v>220</v>
      </c>
      <c r="AF32" s="1">
        <f t="shared" si="5"/>
        <v>151</v>
      </c>
      <c r="AG32" s="21" t="str" cm="1">
        <f t="array" ref="AG32">_xlfn.LET(_xlpm.n,VALUE($AD32),_xlfn.IFS(AND(_xlpm.n&gt;=0,_xlpm.n&lt;=99),"Yate",AND(_xlpm.n&gt;=200,_xlpm.n&lt;=299),"B&amp;W",AND(_xlpm.n&gt;=300,_xlpm.n&lt;=399),"Cheltenham",AND(_xlpm.n&gt;=500,_xlpm.n&lt;=599),"North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3" spans="1:33" x14ac:dyDescent="0.35">
      <c r="A33" s="7">
        <f t="shared" si="0"/>
        <v>30</v>
      </c>
      <c r="B33" s="3" t="s">
        <v>294</v>
      </c>
      <c r="C33" s="1">
        <v>13.1</v>
      </c>
      <c r="D33" s="1" t="s">
        <v>201</v>
      </c>
      <c r="E33" s="1">
        <v>39</v>
      </c>
      <c r="F33" s="3" t="str" cm="1">
        <f t="array" ref="F33">_xlfn.LET(_xlpm.n,VALUE($B33),_xlfn.IFS(AND(_xlpm.n&gt;=0,_xlpm.n&lt;=99),"Yate",AND(_xlpm.n&gt;=200,_xlpm.n&lt;=299),"B&amp;W",AND(_xlpm.n&gt;=300,_xlpm.n&lt;=399),"Cheltenham",AND(_xlpm.n&gt;=500,_xlpm.n&lt;=599),"North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3" s="7">
        <f t="shared" si="1"/>
        <v>29</v>
      </c>
      <c r="I33" s="3" t="s">
        <v>87</v>
      </c>
      <c r="J33" s="1">
        <v>2.31</v>
      </c>
      <c r="K33" s="1" t="s">
        <v>219</v>
      </c>
      <c r="L33" s="1">
        <v>39</v>
      </c>
      <c r="M33" s="3" t="str" cm="1">
        <f t="array" ref="M33">_xlfn.LET(_xlpm.n,VALUE($I33),_xlfn.IFS(AND(_xlpm.n&gt;=0,_xlpm.n&lt;=99),"Yate",AND(_xlpm.n&gt;=200,_xlpm.n&lt;=299),"B&amp;W",AND(_xlpm.n&gt;=300,_xlpm.n&lt;=399),"Cheltenham",AND(_xlpm.n&gt;=500,_xlpm.n&lt;=599),"North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33" s="7">
        <f t="shared" si="2"/>
        <v>30</v>
      </c>
      <c r="P33" s="3" t="s">
        <v>153</v>
      </c>
      <c r="Q33" s="25">
        <v>1.58</v>
      </c>
      <c r="R33" s="1" t="s">
        <v>223</v>
      </c>
      <c r="S33" s="1">
        <v>38</v>
      </c>
      <c r="T33" s="3" t="str" cm="1">
        <f t="array" ref="T33">_xlfn.LET(_xlpm.n,VALUE($P33),_xlfn.IFS(AND(_xlpm.n&gt;=0,_xlpm.n&lt;=99),"Yate",AND(_xlpm.n&gt;=200,_xlpm.n&lt;=299),"B&amp;W",AND(_xlpm.n&gt;=300,_xlpm.n&lt;=399),"Cheltenham",AND(_xlpm.n&gt;=500,_xlpm.n&lt;=599),"North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33" s="7">
        <f t="shared" si="3"/>
        <v>30</v>
      </c>
      <c r="W33" s="3" t="s">
        <v>290</v>
      </c>
      <c r="X33" s="1">
        <v>11.76</v>
      </c>
      <c r="Y33" s="1" t="s">
        <v>112</v>
      </c>
      <c r="Z33" s="1">
        <v>23</v>
      </c>
      <c r="AA33" s="3" t="str" cm="1">
        <f t="array" ref="AA33">_xlfn.LET(_xlpm.n,VALUE($W33),_xlfn.IFS(AND(_xlpm.n&gt;=0,_xlpm.n&lt;=99),"Yate",AND(_xlpm.n&gt;=200,_xlpm.n&lt;=299),"B&amp;W",AND(_xlpm.n&gt;=300,_xlpm.n&lt;=399),"Cheltenham",AND(_xlpm.n&gt;=500,_xlpm.n&lt;=599),"North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3" s="7">
        <f t="shared" si="4"/>
        <v>30</v>
      </c>
      <c r="AD33" s="3" t="s">
        <v>86</v>
      </c>
      <c r="AE33" s="1" t="s">
        <v>272</v>
      </c>
      <c r="AF33" s="1">
        <f t="shared" si="5"/>
        <v>148</v>
      </c>
      <c r="AG33" s="21" t="str" cm="1">
        <f t="array" ref="AG33">_xlfn.LET(_xlpm.n,VALUE($AD33),_xlfn.IFS(AND(_xlpm.n&gt;=0,_xlpm.n&lt;=99),"Yate",AND(_xlpm.n&gt;=200,_xlpm.n&lt;=299),"B&amp;W",AND(_xlpm.n&gt;=300,_xlpm.n&lt;=399),"Cheltenham",AND(_xlpm.n&gt;=500,_xlpm.n&lt;=599),"North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4" spans="1:33" x14ac:dyDescent="0.35">
      <c r="A34" s="7">
        <f t="shared" si="0"/>
        <v>31</v>
      </c>
      <c r="B34" s="3" t="s">
        <v>287</v>
      </c>
      <c r="C34" s="25">
        <v>13.3</v>
      </c>
      <c r="D34" s="1" t="s">
        <v>203</v>
      </c>
      <c r="E34" s="1">
        <v>37</v>
      </c>
      <c r="F34" s="3" t="str" cm="1">
        <f t="array" ref="F34">_xlfn.LET(_xlpm.n,VALUE($B34),_xlfn.IFS(AND(_xlpm.n&gt;=0,_xlpm.n&lt;=99),"Yate",AND(_xlpm.n&gt;=200,_xlpm.n&lt;=299),"B&amp;W",AND(_xlpm.n&gt;=300,_xlpm.n&lt;=399),"Cheltenham",AND(_xlpm.n&gt;=500,_xlpm.n&lt;=599),"North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4" s="7">
        <f t="shared" si="1"/>
        <v>31</v>
      </c>
      <c r="I34" s="3" t="s">
        <v>279</v>
      </c>
      <c r="J34" s="1">
        <v>2.3199999999999998</v>
      </c>
      <c r="K34" s="1" t="s">
        <v>138</v>
      </c>
      <c r="L34" s="1">
        <v>38</v>
      </c>
      <c r="M34" s="3" t="str" cm="1">
        <f t="array" ref="M34">_xlfn.LET(_xlpm.n,VALUE($I34),_xlfn.IFS(AND(_xlpm.n&gt;=0,_xlpm.n&lt;=99),"Yate",AND(_xlpm.n&gt;=200,_xlpm.n&lt;=299),"B&amp;W",AND(_xlpm.n&gt;=300,_xlpm.n&lt;=399),"Cheltenham",AND(_xlpm.n&gt;=500,_xlpm.n&lt;=599),"North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34" s="7">
        <f t="shared" si="2"/>
        <v>30</v>
      </c>
      <c r="P34" s="3" t="s">
        <v>292</v>
      </c>
      <c r="Q34" s="25">
        <v>1.58</v>
      </c>
      <c r="R34" s="1" t="s">
        <v>110</v>
      </c>
      <c r="S34" s="1">
        <v>38</v>
      </c>
      <c r="T34" s="3" t="str" cm="1">
        <f t="array" ref="T34">_xlfn.LET(_xlpm.n,VALUE($P34),_xlfn.IFS(AND(_xlpm.n&gt;=0,_xlpm.n&lt;=99),"Yate",AND(_xlpm.n&gt;=200,_xlpm.n&lt;=299),"B&amp;W",AND(_xlpm.n&gt;=300,_xlpm.n&lt;=399),"Cheltenham",AND(_xlpm.n&gt;=500,_xlpm.n&lt;=599),"North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4" s="7">
        <f t="shared" si="3"/>
        <v>31</v>
      </c>
      <c r="W34" s="3" t="s">
        <v>199</v>
      </c>
      <c r="X34" s="1">
        <v>11.38</v>
      </c>
      <c r="Y34" s="1" t="s">
        <v>99</v>
      </c>
      <c r="Z34" s="1">
        <v>22</v>
      </c>
      <c r="AA34" s="3" t="str" cm="1">
        <f t="array" ref="AA34">_xlfn.LET(_xlpm.n,VALUE($W34),_xlfn.IFS(AND(_xlpm.n&gt;=0,_xlpm.n&lt;=99),"Yate",AND(_xlpm.n&gt;=200,_xlpm.n&lt;=299),"B&amp;W",AND(_xlpm.n&gt;=300,_xlpm.n&lt;=399),"Cheltenham",AND(_xlpm.n&gt;=500,_xlpm.n&lt;=599),"North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4" s="7">
        <f t="shared" si="4"/>
        <v>31</v>
      </c>
      <c r="AD34" s="3" t="s">
        <v>284</v>
      </c>
      <c r="AE34" s="1" t="s">
        <v>233</v>
      </c>
      <c r="AF34" s="1">
        <f t="shared" si="5"/>
        <v>146</v>
      </c>
      <c r="AG34" s="21" t="str" cm="1">
        <f t="array" ref="AG34">_xlfn.LET(_xlpm.n,VALUE($AD34),_xlfn.IFS(AND(_xlpm.n&gt;=0,_xlpm.n&lt;=99),"Yate",AND(_xlpm.n&gt;=200,_xlpm.n&lt;=299),"B&amp;W",AND(_xlpm.n&gt;=300,_xlpm.n&lt;=399),"Cheltenham",AND(_xlpm.n&gt;=500,_xlpm.n&lt;=599),"North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5" spans="1:33" x14ac:dyDescent="0.35">
      <c r="A35" s="7">
        <f t="shared" si="0"/>
        <v>32</v>
      </c>
      <c r="B35" s="3" t="s">
        <v>149</v>
      </c>
      <c r="C35" s="1">
        <v>13.4</v>
      </c>
      <c r="D35" s="1" t="s">
        <v>261</v>
      </c>
      <c r="E35" s="1">
        <v>36</v>
      </c>
      <c r="F35" s="3" t="str" cm="1">
        <f t="array" ref="F35">_xlfn.LET(_xlpm.n,VALUE($B35),_xlfn.IFS(AND(_xlpm.n&gt;=0,_xlpm.n&lt;=99),"Yate",AND(_xlpm.n&gt;=200,_xlpm.n&lt;=299),"B&amp;W",AND(_xlpm.n&gt;=300,_xlpm.n&lt;=399),"Cheltenham",AND(_xlpm.n&gt;=500,_xlpm.n&lt;=599),"North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35" s="7">
        <f t="shared" si="1"/>
        <v>32</v>
      </c>
      <c r="I35" s="3" t="s">
        <v>291</v>
      </c>
      <c r="J35" s="25">
        <v>2.33</v>
      </c>
      <c r="K35" s="1" t="s">
        <v>192</v>
      </c>
      <c r="L35" s="1">
        <v>37</v>
      </c>
      <c r="M35" s="3" t="str" cm="1">
        <f t="array" ref="M35">_xlfn.LET(_xlpm.n,VALUE($I35),_xlfn.IFS(AND(_xlpm.n&gt;=0,_xlpm.n&lt;=99),"Yate",AND(_xlpm.n&gt;=200,_xlpm.n&lt;=299),"B&amp;W",AND(_xlpm.n&gt;=300,_xlpm.n&lt;=399),"Cheltenham",AND(_xlpm.n&gt;=500,_xlpm.n&lt;=599),"North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Cheltenham</v>
      </c>
      <c r="O35" s="7">
        <f t="shared" si="2"/>
        <v>32</v>
      </c>
      <c r="P35" s="3" t="s">
        <v>216</v>
      </c>
      <c r="Q35" s="25">
        <v>1.57</v>
      </c>
      <c r="R35" s="1" t="s">
        <v>217</v>
      </c>
      <c r="S35" s="1">
        <v>37</v>
      </c>
      <c r="T35" s="3" t="str" cm="1">
        <f t="array" ref="T35">_xlfn.LET(_xlpm.n,VALUE($P35),_xlfn.IFS(AND(_xlpm.n&gt;=0,_xlpm.n&lt;=99),"Yate",AND(_xlpm.n&gt;=200,_xlpm.n&lt;=299),"B&amp;W",AND(_xlpm.n&gt;=300,_xlpm.n&lt;=399),"Cheltenham",AND(_xlpm.n&gt;=500,_xlpm.n&lt;=599),"North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5" s="7">
        <f t="shared" si="3"/>
        <v>32</v>
      </c>
      <c r="W35" s="3" t="s">
        <v>289</v>
      </c>
      <c r="X35" s="1">
        <v>10.199999999999999</v>
      </c>
      <c r="Y35" s="1" t="s">
        <v>296</v>
      </c>
      <c r="Z35" s="1">
        <v>20</v>
      </c>
      <c r="AA35" s="3" t="str" cm="1">
        <f t="array" ref="AA35">_xlfn.LET(_xlpm.n,VALUE($W35),_xlfn.IFS(AND(_xlpm.n&gt;=0,_xlpm.n&lt;=99),"Yate",AND(_xlpm.n&gt;=200,_xlpm.n&lt;=299),"B&amp;W",AND(_xlpm.n&gt;=300,_xlpm.n&lt;=399),"Cheltenham",AND(_xlpm.n&gt;=500,_xlpm.n&lt;=599),"North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AC35" s="7">
        <f t="shared" si="4"/>
        <v>32</v>
      </c>
      <c r="AD35" s="2" t="s">
        <v>216</v>
      </c>
      <c r="AE35" t="s">
        <v>217</v>
      </c>
      <c r="AF35" s="1">
        <f t="shared" si="5"/>
        <v>140</v>
      </c>
      <c r="AG35" s="21" t="str" cm="1">
        <f t="array" ref="AG35">_xlfn.LET(_xlpm.n,VALUE($AD35),_xlfn.IFS(AND(_xlpm.n&gt;=0,_xlpm.n&lt;=99),"Yate",AND(_xlpm.n&gt;=200,_xlpm.n&lt;=299),"B&amp;W",AND(_xlpm.n&gt;=300,_xlpm.n&lt;=399),"Cheltenham",AND(_xlpm.n&gt;=500,_xlpm.n&lt;=599),"North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36" spans="1:33" x14ac:dyDescent="0.35">
      <c r="A36" s="7">
        <f t="shared" si="0"/>
        <v>33</v>
      </c>
      <c r="B36" s="3" t="s">
        <v>153</v>
      </c>
      <c r="C36" s="25">
        <v>13.5</v>
      </c>
      <c r="D36" s="1" t="s">
        <v>223</v>
      </c>
      <c r="E36" s="1">
        <v>35</v>
      </c>
      <c r="F36" s="3" t="str" cm="1">
        <f t="array" ref="F36">_xlfn.LET(_xlpm.n,VALUE($B36),_xlfn.IFS(AND(_xlpm.n&gt;=0,_xlpm.n&lt;=99),"Yate",AND(_xlpm.n&gt;=200,_xlpm.n&lt;=299),"B&amp;W",AND(_xlpm.n&gt;=300,_xlpm.n&lt;=399),"Cheltenham",AND(_xlpm.n&gt;=500,_xlpm.n&lt;=599),"North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36" s="7">
        <f t="shared" si="1"/>
        <v>33</v>
      </c>
      <c r="I36" s="3" t="s">
        <v>294</v>
      </c>
      <c r="J36" s="25">
        <v>2.35</v>
      </c>
      <c r="K36" s="1" t="s">
        <v>201</v>
      </c>
      <c r="L36" s="1">
        <v>35</v>
      </c>
      <c r="M36" s="3" t="str" cm="1">
        <f t="array" ref="M36">_xlfn.LET(_xlpm.n,VALUE($I36),_xlfn.IFS(AND(_xlpm.n&gt;=0,_xlpm.n&lt;=99),"Yate",AND(_xlpm.n&gt;=200,_xlpm.n&lt;=299),"B&amp;W",AND(_xlpm.n&gt;=300,_xlpm.n&lt;=399),"Cheltenham",AND(_xlpm.n&gt;=500,_xlpm.n&lt;=599),"North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36" s="7">
        <f t="shared" si="2"/>
        <v>33</v>
      </c>
      <c r="P36" s="3" t="s">
        <v>288</v>
      </c>
      <c r="Q36" s="25">
        <v>1.54</v>
      </c>
      <c r="R36" s="1" t="s">
        <v>269</v>
      </c>
      <c r="S36" s="1">
        <v>36</v>
      </c>
      <c r="T36" s="3" t="str" cm="1">
        <f t="array" ref="T36">_xlfn.LET(_xlpm.n,VALUE($P36),_xlfn.IFS(AND(_xlpm.n&gt;=0,_xlpm.n&lt;=99),"Yate",AND(_xlpm.n&gt;=200,_xlpm.n&lt;=299),"B&amp;W",AND(_xlpm.n&gt;=300,_xlpm.n&lt;=399),"Cheltenham",AND(_xlpm.n&gt;=500,_xlpm.n&lt;=599),"North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6" s="7">
        <f t="shared" si="3"/>
        <v>33</v>
      </c>
      <c r="W36" s="3" t="s">
        <v>285</v>
      </c>
      <c r="X36" s="1">
        <v>10.17</v>
      </c>
      <c r="Y36" s="1" t="s">
        <v>178</v>
      </c>
      <c r="Z36" s="1">
        <v>20</v>
      </c>
      <c r="AA36" s="3" t="str" cm="1">
        <f t="array" ref="AA36">_xlfn.LET(_xlpm.n,VALUE($W36),_xlfn.IFS(AND(_xlpm.n&gt;=0,_xlpm.n&lt;=99),"Yate",AND(_xlpm.n&gt;=200,_xlpm.n&lt;=299),"B&amp;W",AND(_xlpm.n&gt;=300,_xlpm.n&lt;=399),"Cheltenham",AND(_xlpm.n&gt;=500,_xlpm.n&lt;=599),"North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6" s="7">
        <f t="shared" si="4"/>
        <v>32</v>
      </c>
      <c r="AD36" s="2" t="s">
        <v>279</v>
      </c>
      <c r="AE36" t="s">
        <v>138</v>
      </c>
      <c r="AF36" s="1">
        <f t="shared" si="5"/>
        <v>140</v>
      </c>
      <c r="AG36" s="21" t="str" cm="1">
        <f t="array" ref="AG36">_xlfn.LET(_xlpm.n,VALUE($AD36),_xlfn.IFS(AND(_xlpm.n&gt;=0,_xlpm.n&lt;=99),"Yate",AND(_xlpm.n&gt;=200,_xlpm.n&lt;=299),"B&amp;W",AND(_xlpm.n&gt;=300,_xlpm.n&lt;=399),"Cheltenham",AND(_xlpm.n&gt;=500,_xlpm.n&lt;=599),"North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7" spans="1:33" x14ac:dyDescent="0.35">
      <c r="A37" s="7">
        <f t="shared" si="0"/>
        <v>34</v>
      </c>
      <c r="B37" s="3" t="s">
        <v>279</v>
      </c>
      <c r="C37" s="25">
        <v>13.6</v>
      </c>
      <c r="D37" s="1" t="s">
        <v>138</v>
      </c>
      <c r="E37" s="1">
        <v>34</v>
      </c>
      <c r="F37" s="3" t="str" cm="1">
        <f t="array" ref="F37">_xlfn.LET(_xlpm.n,VALUE($B37),_xlfn.IFS(AND(_xlpm.n&gt;=0,_xlpm.n&lt;=99),"Yate",AND(_xlpm.n&gt;=200,_xlpm.n&lt;=299),"B&amp;W",AND(_xlpm.n&gt;=300,_xlpm.n&lt;=399),"Cheltenham",AND(_xlpm.n&gt;=500,_xlpm.n&lt;=599),"North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37" s="7">
        <f t="shared" si="1"/>
        <v>34</v>
      </c>
      <c r="I37" s="3" t="s">
        <v>216</v>
      </c>
      <c r="J37" s="25">
        <v>2.36</v>
      </c>
      <c r="K37" s="1" t="s">
        <v>217</v>
      </c>
      <c r="L37" s="1">
        <v>34</v>
      </c>
      <c r="M37" s="3" t="str" cm="1">
        <f t="array" ref="M37">_xlfn.LET(_xlpm.n,VALUE($I37),_xlfn.IFS(AND(_xlpm.n&gt;=0,_xlpm.n&lt;=99),"Yate",AND(_xlpm.n&gt;=200,_xlpm.n&lt;=299),"B&amp;W",AND(_xlpm.n&gt;=300,_xlpm.n&lt;=399),"Cheltenham",AND(_xlpm.n&gt;=500,_xlpm.n&lt;=599),"North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37" s="7">
        <f t="shared" si="2"/>
        <v>33</v>
      </c>
      <c r="P37" s="3" t="s">
        <v>293</v>
      </c>
      <c r="Q37" s="1">
        <v>1.54</v>
      </c>
      <c r="R37" s="1" t="s">
        <v>234</v>
      </c>
      <c r="S37" s="1">
        <v>36</v>
      </c>
      <c r="T37" s="3" t="str" cm="1">
        <f t="array" ref="T37">_xlfn.LET(_xlpm.n,VALUE($P37),_xlfn.IFS(AND(_xlpm.n&gt;=0,_xlpm.n&lt;=99),"Yate",AND(_xlpm.n&gt;=200,_xlpm.n&lt;=299),"B&amp;W",AND(_xlpm.n&gt;=300,_xlpm.n&lt;=399),"Cheltenham",AND(_xlpm.n&gt;=500,_xlpm.n&lt;=599),"North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V37" s="7">
        <f t="shared" si="3"/>
        <v>34</v>
      </c>
      <c r="W37" s="3" t="s">
        <v>86</v>
      </c>
      <c r="X37" s="1">
        <v>10.039999999999999</v>
      </c>
      <c r="Y37" s="1" t="s">
        <v>272</v>
      </c>
      <c r="Z37" s="1">
        <v>20</v>
      </c>
      <c r="AA37" s="3" t="str" cm="1">
        <f t="array" ref="AA37">_xlfn.LET(_xlpm.n,VALUE($W37),_xlfn.IFS(AND(_xlpm.n&gt;=0,_xlpm.n&lt;=99),"Yate",AND(_xlpm.n&gt;=200,_xlpm.n&lt;=299),"B&amp;W",AND(_xlpm.n&gt;=300,_xlpm.n&lt;=399),"Cheltenham",AND(_xlpm.n&gt;=500,_xlpm.n&lt;=599),"North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34</v>
      </c>
      <c r="AD37" s="2" t="s">
        <v>278</v>
      </c>
      <c r="AE37" t="s">
        <v>270</v>
      </c>
      <c r="AF37" s="1">
        <f t="shared" si="5"/>
        <v>135</v>
      </c>
      <c r="AG37" s="21" t="str" cm="1">
        <f t="array" ref="AG37">_xlfn.LET(_xlpm.n,VALUE($AD37),_xlfn.IFS(AND(_xlpm.n&gt;=0,_xlpm.n&lt;=99),"Yate",AND(_xlpm.n&gt;=200,_xlpm.n&lt;=299),"B&amp;W",AND(_xlpm.n&gt;=300,_xlpm.n&lt;=399),"Cheltenham",AND(_xlpm.n&gt;=500,_xlpm.n&lt;=599),"North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8" spans="1:33" x14ac:dyDescent="0.35">
      <c r="A38" s="7">
        <f t="shared" si="0"/>
        <v>35</v>
      </c>
      <c r="B38" s="3" t="s">
        <v>87</v>
      </c>
      <c r="C38" s="1">
        <v>14</v>
      </c>
      <c r="D38" s="1" t="s">
        <v>219</v>
      </c>
      <c r="E38" s="1">
        <v>30</v>
      </c>
      <c r="F38" s="3" t="str" cm="1">
        <f t="array" ref="F38">_xlfn.LET(_xlpm.n,VALUE($B38),_xlfn.IFS(AND(_xlpm.n&gt;=0,_xlpm.n&lt;=99),"Yate",AND(_xlpm.n&gt;=200,_xlpm.n&lt;=299),"B&amp;W",AND(_xlpm.n&gt;=300,_xlpm.n&lt;=399),"Cheltenham",AND(_xlpm.n&gt;=500,_xlpm.n&lt;=599),"North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38" s="7">
        <f t="shared" si="1"/>
        <v>35</v>
      </c>
      <c r="I38" s="3" t="s">
        <v>292</v>
      </c>
      <c r="J38" s="25">
        <v>2.4</v>
      </c>
      <c r="K38" s="1" t="s">
        <v>110</v>
      </c>
      <c r="L38" s="1">
        <v>30</v>
      </c>
      <c r="M38" s="3" t="str" cm="1">
        <f t="array" ref="M38">_xlfn.LET(_xlpm.n,VALUE($I38),_xlfn.IFS(AND(_xlpm.n&gt;=0,_xlpm.n&lt;=99),"Yate",AND(_xlpm.n&gt;=200,_xlpm.n&lt;=299),"B&amp;W",AND(_xlpm.n&gt;=300,_xlpm.n&lt;=399),"Cheltenham",AND(_xlpm.n&gt;=500,_xlpm.n&lt;=599),"North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38" s="7">
        <f t="shared" si="2"/>
        <v>35</v>
      </c>
      <c r="P38" s="3" t="s">
        <v>295</v>
      </c>
      <c r="Q38" s="25">
        <v>1.53</v>
      </c>
      <c r="R38" s="1" t="s">
        <v>218</v>
      </c>
      <c r="S38" s="1">
        <v>35</v>
      </c>
      <c r="T38" s="3" t="str" cm="1">
        <f t="array" ref="T38">_xlfn.LET(_xlpm.n,VALUE($P38),_xlfn.IFS(AND(_xlpm.n&gt;=0,_xlpm.n&lt;=99),"Yate",AND(_xlpm.n&gt;=200,_xlpm.n&lt;=299),"B&amp;W",AND(_xlpm.n&gt;=300,_xlpm.n&lt;=399),"Cheltenham",AND(_xlpm.n&gt;=500,_xlpm.n&lt;=599),"North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38" s="7">
        <f t="shared" si="3"/>
        <v>35</v>
      </c>
      <c r="W38" s="3" t="s">
        <v>83</v>
      </c>
      <c r="X38" s="1">
        <v>10.02</v>
      </c>
      <c r="Y38" s="1" t="s">
        <v>220</v>
      </c>
      <c r="Z38" s="1">
        <v>20</v>
      </c>
      <c r="AA38" s="3" t="str" cm="1">
        <f t="array" ref="AA38">_xlfn.LET(_xlpm.n,VALUE($W38),_xlfn.IFS(AND(_xlpm.n&gt;=0,_xlpm.n&lt;=99),"Yate",AND(_xlpm.n&gt;=200,_xlpm.n&lt;=299),"B&amp;W",AND(_xlpm.n&gt;=300,_xlpm.n&lt;=399),"Cheltenham",AND(_xlpm.n&gt;=500,_xlpm.n&lt;=599),"North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8" s="7">
        <f t="shared" si="4"/>
        <v>34</v>
      </c>
      <c r="AD38" s="2" t="s">
        <v>64</v>
      </c>
      <c r="AE38" t="s">
        <v>145</v>
      </c>
      <c r="AF38" s="1">
        <f t="shared" si="5"/>
        <v>135</v>
      </c>
      <c r="AG38" s="21" t="str" cm="1">
        <f t="array" ref="AG38">_xlfn.LET(_xlpm.n,VALUE($AD38),_xlfn.IFS(AND(_xlpm.n&gt;=0,_xlpm.n&lt;=99),"Yate",AND(_xlpm.n&gt;=200,_xlpm.n&lt;=299),"B&amp;W",AND(_xlpm.n&gt;=300,_xlpm.n&lt;=399),"Cheltenham",AND(_xlpm.n&gt;=500,_xlpm.n&lt;=599),"North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9" spans="1:33" x14ac:dyDescent="0.35">
      <c r="A39" s="7">
        <f t="shared" si="0"/>
        <v>36</v>
      </c>
      <c r="B39" s="3" t="s">
        <v>280</v>
      </c>
      <c r="C39" s="25">
        <v>14.1</v>
      </c>
      <c r="D39" s="1" t="s">
        <v>263</v>
      </c>
      <c r="E39" s="1">
        <v>29</v>
      </c>
      <c r="F39" s="3" t="str" cm="1">
        <f t="array" ref="F39">_xlfn.LET(_xlpm.n,VALUE($B39),_xlfn.IFS(AND(_xlpm.n&gt;=0,_xlpm.n&lt;=99),"Yate",AND(_xlpm.n&gt;=200,_xlpm.n&lt;=299),"B&amp;W",AND(_xlpm.n&gt;=300,_xlpm.n&lt;=399),"Cheltenham",AND(_xlpm.n&gt;=500,_xlpm.n&lt;=599),"North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39" s="7">
        <f t="shared" si="1"/>
        <v>36</v>
      </c>
      <c r="I39" s="3" t="s">
        <v>284</v>
      </c>
      <c r="J39" s="25">
        <v>2.41</v>
      </c>
      <c r="K39" s="1" t="s">
        <v>233</v>
      </c>
      <c r="L39" s="1">
        <v>29</v>
      </c>
      <c r="M39" s="3" t="str" cm="1">
        <f t="array" ref="M39">_xlfn.LET(_xlpm.n,VALUE($I39),_xlfn.IFS(AND(_xlpm.n&gt;=0,_xlpm.n&lt;=99),"Yate",AND(_xlpm.n&gt;=200,_xlpm.n&lt;=299),"B&amp;W",AND(_xlpm.n&gt;=300,_xlpm.n&lt;=399),"Cheltenham",AND(_xlpm.n&gt;=500,_xlpm.n&lt;=599),"North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North Somerset</v>
      </c>
      <c r="O39" s="7">
        <f t="shared" si="2"/>
        <v>36</v>
      </c>
      <c r="P39" s="3" t="s">
        <v>86</v>
      </c>
      <c r="Q39" s="25">
        <v>1.49</v>
      </c>
      <c r="R39" s="1" t="s">
        <v>272</v>
      </c>
      <c r="S39" s="1">
        <v>33</v>
      </c>
      <c r="T39" s="3" t="str" cm="1">
        <f t="array" ref="T39">_xlfn.LET(_xlpm.n,VALUE($P39),_xlfn.IFS(AND(_xlpm.n&gt;=0,_xlpm.n&lt;=99),"Yate",AND(_xlpm.n&gt;=200,_xlpm.n&lt;=299),"B&amp;W",AND(_xlpm.n&gt;=300,_xlpm.n&lt;=399),"Cheltenham",AND(_xlpm.n&gt;=500,_xlpm.n&lt;=599),"North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39" s="7">
        <f t="shared" si="3"/>
        <v>36</v>
      </c>
      <c r="W39" s="3" t="s">
        <v>295</v>
      </c>
      <c r="X39" s="1">
        <v>9.11</v>
      </c>
      <c r="Y39" s="1" t="s">
        <v>218</v>
      </c>
      <c r="Z39" s="1">
        <v>18</v>
      </c>
      <c r="AA39" s="3" t="str" cm="1">
        <f t="array" ref="AA39">_xlfn.LET(_xlpm.n,VALUE($W39),_xlfn.IFS(AND(_xlpm.n&gt;=0,_xlpm.n&lt;=99),"Yate",AND(_xlpm.n&gt;=200,_xlpm.n&lt;=299),"B&amp;W",AND(_xlpm.n&gt;=300,_xlpm.n&lt;=399),"Cheltenham",AND(_xlpm.n&gt;=500,_xlpm.n&lt;=599),"North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39" s="7">
        <f t="shared" si="4"/>
        <v>36</v>
      </c>
      <c r="AD39" s="2" t="s">
        <v>280</v>
      </c>
      <c r="AE39" t="s">
        <v>263</v>
      </c>
      <c r="AF39" s="1">
        <f t="shared" si="5"/>
        <v>121</v>
      </c>
      <c r="AG39" s="21" t="str" cm="1">
        <f t="array" ref="AG39">_xlfn.LET(_xlpm.n,VALUE($AD39),_xlfn.IFS(AND(_xlpm.n&gt;=0,_xlpm.n&lt;=99),"Yate",AND(_xlpm.n&gt;=200,_xlpm.n&lt;=299),"B&amp;W",AND(_xlpm.n&gt;=300,_xlpm.n&lt;=399),"Cheltenham",AND(_xlpm.n&gt;=500,_xlpm.n&lt;=599),"North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0" spans="1:33" x14ac:dyDescent="0.35">
      <c r="A40" s="7">
        <f t="shared" si="0"/>
        <v>37</v>
      </c>
      <c r="B40" s="3" t="s">
        <v>64</v>
      </c>
      <c r="C40" s="25">
        <v>14.4</v>
      </c>
      <c r="D40" s="1" t="s">
        <v>145</v>
      </c>
      <c r="E40" s="1">
        <v>26</v>
      </c>
      <c r="F40" s="3" t="str" cm="1">
        <f t="array" ref="F40">_xlfn.LET(_xlpm.n,VALUE($B40),_xlfn.IFS(AND(_xlpm.n&gt;=0,_xlpm.n&lt;=99),"Yate",AND(_xlpm.n&gt;=200,_xlpm.n&lt;=299),"B&amp;W",AND(_xlpm.n&gt;=300,_xlpm.n&lt;=399),"Cheltenham",AND(_xlpm.n&gt;=500,_xlpm.n&lt;=599),"North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H40" s="7">
        <f t="shared" si="1"/>
        <v>36</v>
      </c>
      <c r="I40" s="3" t="s">
        <v>288</v>
      </c>
      <c r="J40" s="25">
        <v>2.41</v>
      </c>
      <c r="K40" s="1" t="s">
        <v>269</v>
      </c>
      <c r="L40" s="1">
        <v>29</v>
      </c>
      <c r="M40" s="3" t="str" cm="1">
        <f t="array" ref="M40">_xlfn.LET(_xlpm.n,VALUE($I40),_xlfn.IFS(AND(_xlpm.n&gt;=0,_xlpm.n&lt;=99),"Yate",AND(_xlpm.n&gt;=200,_xlpm.n&lt;=299),"B&amp;W",AND(_xlpm.n&gt;=300,_xlpm.n&lt;=399),"Cheltenham",AND(_xlpm.n&gt;=500,_xlpm.n&lt;=599),"North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40" s="7">
        <f t="shared" si="2"/>
        <v>36</v>
      </c>
      <c r="P40" s="3" t="s">
        <v>149</v>
      </c>
      <c r="Q40" s="25">
        <v>1.49</v>
      </c>
      <c r="R40" s="1" t="s">
        <v>261</v>
      </c>
      <c r="S40" s="1">
        <v>33</v>
      </c>
      <c r="T40" s="3" t="str" cm="1">
        <f t="array" ref="T40">_xlfn.LET(_xlpm.n,VALUE($P40),_xlfn.IFS(AND(_xlpm.n&gt;=0,_xlpm.n&lt;=99),"Yate",AND(_xlpm.n&gt;=200,_xlpm.n&lt;=299),"B&amp;W",AND(_xlpm.n&gt;=300,_xlpm.n&lt;=399),"Cheltenham",AND(_xlpm.n&gt;=500,_xlpm.n&lt;=599),"North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0" s="7">
        <f t="shared" si="3"/>
        <v>37</v>
      </c>
      <c r="W40" s="3" t="s">
        <v>278</v>
      </c>
      <c r="X40" s="1">
        <v>9.07</v>
      </c>
      <c r="Y40" s="1" t="s">
        <v>270</v>
      </c>
      <c r="Z40" s="1">
        <v>18</v>
      </c>
      <c r="AA40" s="3" t="str" cm="1">
        <f t="array" ref="AA40">_xlfn.LET(_xlpm.n,VALUE($W40),_xlfn.IFS(AND(_xlpm.n&gt;=0,_xlpm.n&lt;=99),"Yate",AND(_xlpm.n&gt;=200,_xlpm.n&lt;=299),"B&amp;W",AND(_xlpm.n&gt;=300,_xlpm.n&lt;=399),"Cheltenham",AND(_xlpm.n&gt;=500,_xlpm.n&lt;=599),"North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0" s="7">
        <f t="shared" si="4"/>
        <v>37</v>
      </c>
      <c r="AD40" s="2" t="s">
        <v>292</v>
      </c>
      <c r="AE40" t="s">
        <v>110</v>
      </c>
      <c r="AF40" s="1">
        <f t="shared" si="5"/>
        <v>120</v>
      </c>
      <c r="AG40" s="21" t="str" cm="1">
        <f t="array" ref="AG40">_xlfn.LET(_xlpm.n,VALUE($AD40),_xlfn.IFS(AND(_xlpm.n&gt;=0,_xlpm.n&lt;=99),"Yate",AND(_xlpm.n&gt;=200,_xlpm.n&lt;=299),"B&amp;W",AND(_xlpm.n&gt;=300,_xlpm.n&lt;=399),"Cheltenham",AND(_xlpm.n&gt;=500,_xlpm.n&lt;=599),"North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1" spans="1:33" x14ac:dyDescent="0.35">
      <c r="A41" s="7">
        <f t="shared" si="0"/>
        <v>38</v>
      </c>
      <c r="B41" s="3" t="s">
        <v>288</v>
      </c>
      <c r="C41" s="25">
        <v>14.7</v>
      </c>
      <c r="D41" s="1" t="s">
        <v>269</v>
      </c>
      <c r="E41" s="1">
        <v>23</v>
      </c>
      <c r="F41" s="3" t="str" cm="1">
        <f t="array" ref="F41">_xlfn.LET(_xlpm.n,VALUE($B41),_xlfn.IFS(AND(_xlpm.n&gt;=0,_xlpm.n&lt;=99),"Yate",AND(_xlpm.n&gt;=200,_xlpm.n&lt;=299),"B&amp;W",AND(_xlpm.n&gt;=300,_xlpm.n&lt;=399),"Cheltenham",AND(_xlpm.n&gt;=500,_xlpm.n&lt;=599),"North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1" s="7">
        <f t="shared" si="1"/>
        <v>38</v>
      </c>
      <c r="I41" s="3" t="s">
        <v>162</v>
      </c>
      <c r="J41" s="1">
        <v>2.42</v>
      </c>
      <c r="K41" s="1" t="s">
        <v>221</v>
      </c>
      <c r="L41" s="1">
        <v>28</v>
      </c>
      <c r="M41" s="3" t="str" cm="1">
        <f t="array" ref="M41">_xlfn.LET(_xlpm.n,VALUE($I41),_xlfn.IFS(AND(_xlpm.n&gt;=0,_xlpm.n&lt;=99),"Yate",AND(_xlpm.n&gt;=200,_xlpm.n&lt;=299),"B&amp;W",AND(_xlpm.n&gt;=300,_xlpm.n&lt;=399),"Cheltenham",AND(_xlpm.n&gt;=500,_xlpm.n&lt;=599),"North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O41" s="7">
        <f t="shared" si="2"/>
        <v>38</v>
      </c>
      <c r="P41" s="3" t="s">
        <v>87</v>
      </c>
      <c r="Q41" s="25">
        <v>1.47</v>
      </c>
      <c r="R41" s="1" t="s">
        <v>219</v>
      </c>
      <c r="S41" s="1">
        <v>32</v>
      </c>
      <c r="T41" s="3" t="str" cm="1">
        <f t="array" ref="T41">_xlfn.LET(_xlpm.n,VALUE($P41),_xlfn.IFS(AND(_xlpm.n&gt;=0,_xlpm.n&lt;=99),"Yate",AND(_xlpm.n&gt;=200,_xlpm.n&lt;=299),"B&amp;W",AND(_xlpm.n&gt;=300,_xlpm.n&lt;=399),"Cheltenham",AND(_xlpm.n&gt;=500,_xlpm.n&lt;=599),"North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V41" s="7">
        <f t="shared" si="3"/>
        <v>38</v>
      </c>
      <c r="W41" s="3" t="s">
        <v>280</v>
      </c>
      <c r="X41" s="1">
        <v>8.9600000000000009</v>
      </c>
      <c r="Y41" s="1" t="s">
        <v>263</v>
      </c>
      <c r="Z41" s="1">
        <v>17</v>
      </c>
      <c r="AA41" s="3" t="str" cm="1">
        <f t="array" ref="AA41">_xlfn.LET(_xlpm.n,VALUE($W41),_xlfn.IFS(AND(_xlpm.n&gt;=0,_xlpm.n&lt;=99),"Yate",AND(_xlpm.n&gt;=200,_xlpm.n&lt;=299),"B&amp;W",AND(_xlpm.n&gt;=300,_xlpm.n&lt;=399),"Cheltenham",AND(_xlpm.n&gt;=500,_xlpm.n&lt;=599),"North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1" s="7">
        <f t="shared" si="4"/>
        <v>38</v>
      </c>
      <c r="AD41" s="2" t="s">
        <v>87</v>
      </c>
      <c r="AE41" t="s">
        <v>219</v>
      </c>
      <c r="AF41" s="1">
        <f t="shared" si="5"/>
        <v>118</v>
      </c>
      <c r="AG41" s="21" t="str" cm="1">
        <f t="array" ref="AG41">_xlfn.LET(_xlpm.n,VALUE($AD41),_xlfn.IFS(AND(_xlpm.n&gt;=0,_xlpm.n&lt;=99),"Yate",AND(_xlpm.n&gt;=200,_xlpm.n&lt;=299),"B&amp;W",AND(_xlpm.n&gt;=300,_xlpm.n&lt;=399),"Cheltenham",AND(_xlpm.n&gt;=500,_xlpm.n&lt;=599),"North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2" spans="1:33" x14ac:dyDescent="0.35">
      <c r="A42" s="7">
        <f t="shared" si="0"/>
        <v>39</v>
      </c>
      <c r="B42" s="3" t="s">
        <v>292</v>
      </c>
      <c r="C42" s="1">
        <v>15.4</v>
      </c>
      <c r="D42" s="1" t="s">
        <v>110</v>
      </c>
      <c r="E42" s="1">
        <v>16</v>
      </c>
      <c r="F42" s="3" t="str" cm="1">
        <f t="array" ref="F42">_xlfn.LET(_xlpm.n,VALUE($B42),_xlfn.IFS(AND(_xlpm.n&gt;=0,_xlpm.n&lt;=99),"Yate",AND(_xlpm.n&gt;=200,_xlpm.n&lt;=299),"B&amp;W",AND(_xlpm.n&gt;=300,_xlpm.n&lt;=399),"Cheltenham",AND(_xlpm.n&gt;=500,_xlpm.n&lt;=599),"North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H42" s="7">
        <f t="shared" si="1"/>
        <v>39</v>
      </c>
      <c r="I42" s="3" t="s">
        <v>295</v>
      </c>
      <c r="J42" s="1">
        <v>2.44</v>
      </c>
      <c r="K42" s="1" t="s">
        <v>218</v>
      </c>
      <c r="L42" s="1">
        <v>26</v>
      </c>
      <c r="M42" s="3" t="str" cm="1">
        <f t="array" ref="M42">_xlfn.LET(_xlpm.n,VALUE($I42),_xlfn.IFS(AND(_xlpm.n&gt;=0,_xlpm.n&lt;=99),"Yate",AND(_xlpm.n&gt;=200,_xlpm.n&lt;=299),"B&amp;W",AND(_xlpm.n&gt;=300,_xlpm.n&lt;=399),"Cheltenham",AND(_xlpm.n&gt;=500,_xlpm.n&lt;=599),"North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O42" s="7">
        <f t="shared" si="2"/>
        <v>39</v>
      </c>
      <c r="P42" s="3" t="s">
        <v>280</v>
      </c>
      <c r="Q42" s="25">
        <v>1.42</v>
      </c>
      <c r="R42" s="1" t="s">
        <v>263</v>
      </c>
      <c r="S42" s="1">
        <v>30</v>
      </c>
      <c r="T42" s="3" t="str" cm="1">
        <f t="array" ref="T42">_xlfn.LET(_xlpm.n,VALUE($P42),_xlfn.IFS(AND(_xlpm.n&gt;=0,_xlpm.n&lt;=99),"Yate",AND(_xlpm.n&gt;=200,_xlpm.n&lt;=299),"B&amp;W",AND(_xlpm.n&gt;=300,_xlpm.n&lt;=399),"Cheltenham",AND(_xlpm.n&gt;=500,_xlpm.n&lt;=599),"North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V42" s="7">
        <f t="shared" si="3"/>
        <v>39</v>
      </c>
      <c r="W42" s="3" t="s">
        <v>288</v>
      </c>
      <c r="X42" s="1">
        <v>8.83</v>
      </c>
      <c r="Y42" s="1" t="s">
        <v>269</v>
      </c>
      <c r="Z42" s="1">
        <v>17</v>
      </c>
      <c r="AA42" s="3" t="str" cm="1">
        <f t="array" ref="AA42">_xlfn.LET(_xlpm.n,VALUE($W42),_xlfn.IFS(AND(_xlpm.n&gt;=0,_xlpm.n&lt;=99),"Yate",AND(_xlpm.n&gt;=200,_xlpm.n&lt;=299),"B&amp;W",AND(_xlpm.n&gt;=300,_xlpm.n&lt;=399),"Cheltenham",AND(_xlpm.n&gt;=500,_xlpm.n&lt;=599),"North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AC42" s="7">
        <f t="shared" si="4"/>
        <v>39</v>
      </c>
      <c r="AD42" s="2" t="s">
        <v>288</v>
      </c>
      <c r="AE42" t="s">
        <v>269</v>
      </c>
      <c r="AF42" s="1">
        <f t="shared" si="5"/>
        <v>105</v>
      </c>
      <c r="AG42" s="21" t="str" cm="1">
        <f t="array" ref="AG42">_xlfn.LET(_xlpm.n,VALUE($AD42),_xlfn.IFS(AND(_xlpm.n&gt;=0,_xlpm.n&lt;=99),"Yate",AND(_xlpm.n&gt;=200,_xlpm.n&lt;=299),"B&amp;W",AND(_xlpm.n&gt;=300,_xlpm.n&lt;=399),"Cheltenham",AND(_xlpm.n&gt;=500,_xlpm.n&lt;=599),"North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3" spans="1:33" x14ac:dyDescent="0.35">
      <c r="A43" s="7">
        <f t="shared" si="0"/>
        <v>40</v>
      </c>
      <c r="B43" s="3" t="s">
        <v>295</v>
      </c>
      <c r="C43" s="1">
        <v>15.7</v>
      </c>
      <c r="D43" s="1" t="s">
        <v>218</v>
      </c>
      <c r="E43" s="1">
        <v>13</v>
      </c>
      <c r="F43" s="3" t="str" cm="1">
        <f t="array" ref="F43">_xlfn.LET(_xlpm.n,VALUE($B43),_xlfn.IFS(AND(_xlpm.n&gt;=0,_xlpm.n&lt;=99),"Yate",AND(_xlpm.n&gt;=200,_xlpm.n&lt;=299),"B&amp;W",AND(_xlpm.n&gt;=300,_xlpm.n&lt;=399),"Cheltenham",AND(_xlpm.n&gt;=500,_xlpm.n&lt;=599),"North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H43" s="7">
        <f t="shared" si="1"/>
        <v>40</v>
      </c>
      <c r="I43" s="3" t="s">
        <v>278</v>
      </c>
      <c r="J43" s="25">
        <v>2.48</v>
      </c>
      <c r="K43" s="1" t="s">
        <v>270</v>
      </c>
      <c r="L43" s="1">
        <v>22</v>
      </c>
      <c r="M43" s="3" t="str" cm="1">
        <f t="array" ref="M43">_xlfn.LET(_xlpm.n,VALUE($I43),_xlfn.IFS(AND(_xlpm.n&gt;=0,_xlpm.n&lt;=99),"Yate",AND(_xlpm.n&gt;=200,_xlpm.n&lt;=299),"B&amp;W",AND(_xlpm.n&gt;=300,_xlpm.n&lt;=399),"Cheltenham",AND(_xlpm.n&gt;=500,_xlpm.n&lt;=599),"North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Yate</v>
      </c>
      <c r="O43" s="7">
        <f t="shared" si="2"/>
        <v>40</v>
      </c>
      <c r="P43" s="3" t="s">
        <v>64</v>
      </c>
      <c r="Q43" s="25">
        <v>1.39</v>
      </c>
      <c r="R43" s="1" t="s">
        <v>145</v>
      </c>
      <c r="S43" s="1">
        <v>28</v>
      </c>
      <c r="T43" s="3" t="str" cm="1">
        <f t="array" ref="T43">_xlfn.LET(_xlpm.n,VALUE($P43),_xlfn.IFS(AND(_xlpm.n&gt;=0,_xlpm.n&lt;=99),"Yate",AND(_xlpm.n&gt;=200,_xlpm.n&lt;=299),"B&amp;W",AND(_xlpm.n&gt;=300,_xlpm.n&lt;=399),"Cheltenham",AND(_xlpm.n&gt;=500,_xlpm.n&lt;=599),"North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Team Bath</v>
      </c>
      <c r="V43" s="7">
        <f t="shared" si="3"/>
        <v>40</v>
      </c>
      <c r="W43" s="3" t="s">
        <v>87</v>
      </c>
      <c r="X43" s="1">
        <v>8.5299999999999994</v>
      </c>
      <c r="Y43" s="1" t="s">
        <v>219</v>
      </c>
      <c r="Z43" s="1">
        <v>17</v>
      </c>
      <c r="AA43" s="3" t="str" cm="1">
        <f t="array" ref="AA43">_xlfn.LET(_xlpm.n,VALUE($W43),_xlfn.IFS(AND(_xlpm.n&gt;=0,_xlpm.n&lt;=99),"Yate",AND(_xlpm.n&gt;=200,_xlpm.n&lt;=299),"B&amp;W",AND(_xlpm.n&gt;=300,_xlpm.n&lt;=399),"Cheltenham",AND(_xlpm.n&gt;=500,_xlpm.n&lt;=599),"North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  <c r="AC43" s="7">
        <f t="shared" si="4"/>
        <v>40</v>
      </c>
      <c r="AD43" s="2" t="s">
        <v>295</v>
      </c>
      <c r="AE43" t="s">
        <v>218</v>
      </c>
      <c r="AF43" s="1">
        <f t="shared" si="5"/>
        <v>92</v>
      </c>
      <c r="AG43" s="21" t="str" cm="1">
        <f t="array" ref="AG43">_xlfn.LET(_xlpm.n,VALUE($AD43),_xlfn.IFS(AND(_xlpm.n&gt;=0,_xlpm.n&lt;=99),"Yate",AND(_xlpm.n&gt;=200,_xlpm.n&lt;=299),"B&amp;W",AND(_xlpm.n&gt;=300,_xlpm.n&lt;=399),"Cheltenham",AND(_xlpm.n&gt;=500,_xlpm.n&lt;=599),"North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44" spans="1:33" x14ac:dyDescent="0.35">
      <c r="T44" s="2"/>
    </row>
  </sheetData>
  <autoFilter ref="AC3:AG3" xr:uid="{3E2435C1-C826-43EA-8151-A76337B23621}">
    <sortState xmlns:xlrd2="http://schemas.microsoft.com/office/spreadsheetml/2017/richdata2" ref="AC4:AG43">
      <sortCondition ref="AC3"/>
    </sortState>
  </autoFilter>
  <sortState xmlns:xlrd2="http://schemas.microsoft.com/office/spreadsheetml/2017/richdata2" ref="O4:T43">
    <sortCondition ref="O4:O43"/>
  </sortState>
  <conditionalFormatting sqref="J3 J5:J15 J17:J34">
    <cfRule type="cellIs" dxfId="22" priority="6" operator="lessThanOrEqual">
      <formula>$L$2</formula>
    </cfRule>
  </conditionalFormatting>
  <conditionalFormatting sqref="Q4:Q32">
    <cfRule type="cellIs" dxfId="21" priority="2" operator="greaterThanOrEqual">
      <formula>$S$2</formula>
    </cfRule>
    <cfRule type="cellIs" priority="7" operator="greaterThanOrEqual">
      <formula>#REF!</formula>
    </cfRule>
  </conditionalFormatting>
  <conditionalFormatting sqref="X4:X32">
    <cfRule type="cellIs" dxfId="20" priority="4" operator="greaterThanOrEqual">
      <formula>$Z$2</formula>
    </cfRule>
    <cfRule type="cellIs" dxfId="19" priority="8" operator="greaterThanOrEqual">
      <formula>$AC$2</formula>
    </cfRule>
  </conditionalFormatting>
  <conditionalFormatting sqref="AF4:AF43">
    <cfRule type="cellIs" dxfId="18" priority="1" operator="greaterThanOrEqual">
      <formula>$AG$2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EFF53-33EB-4FA8-BC04-D01BB33F9820}">
  <sheetPr>
    <tabColor theme="4"/>
  </sheetPr>
  <dimension ref="A1:AG40"/>
  <sheetViews>
    <sheetView topLeftCell="Q1" workbookViewId="0">
      <selection activeCell="AF4" sqref="AF4"/>
    </sheetView>
  </sheetViews>
  <sheetFormatPr defaultRowHeight="14.5" x14ac:dyDescent="0.35"/>
  <cols>
    <col min="1" max="1" width="8.7265625" style="13"/>
    <col min="2" max="2" width="8.7265625" style="2"/>
    <col min="4" max="4" width="23.1796875" bestFit="1" customWidth="1"/>
    <col min="6" max="6" width="10.90625" bestFit="1" customWidth="1"/>
    <col min="8" max="8" width="8.7265625" style="13"/>
    <col min="9" max="9" width="8.7265625" style="2"/>
    <col min="11" max="11" width="23.1796875" bestFit="1" customWidth="1"/>
    <col min="13" max="13" width="10.90625" bestFit="1" customWidth="1"/>
    <col min="15" max="15" width="8.7265625" style="13"/>
    <col min="16" max="16" width="8.7265625" style="2"/>
    <col min="18" max="18" width="23.1796875" bestFit="1" customWidth="1"/>
    <col min="20" max="20" width="10.90625" bestFit="1" customWidth="1"/>
    <col min="22" max="22" width="8.7265625" style="13"/>
    <col min="23" max="23" width="8.7265625" style="2"/>
    <col min="25" max="25" width="23.1796875" bestFit="1" customWidth="1"/>
    <col min="27" max="27" width="10.90625" bestFit="1" customWidth="1"/>
    <col min="29" max="29" width="8.7265625" style="13"/>
    <col min="31" max="31" width="23.1796875" bestFit="1" customWidth="1"/>
    <col min="33" max="33" width="10.90625" bestFit="1" customWidth="1"/>
  </cols>
  <sheetData>
    <row r="1" spans="1:33" s="6" customFormat="1" ht="18.5" x14ac:dyDescent="0.4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 x14ac:dyDescent="0.35">
      <c r="A2" s="13" t="s">
        <v>60</v>
      </c>
      <c r="B2" s="2">
        <v>10.1</v>
      </c>
      <c r="E2" t="s">
        <v>59</v>
      </c>
      <c r="F2">
        <v>10.7</v>
      </c>
      <c r="H2" s="13" t="s">
        <v>60</v>
      </c>
      <c r="I2" s="2">
        <v>1.49</v>
      </c>
      <c r="L2" t="s">
        <v>59</v>
      </c>
      <c r="M2">
        <v>1.54</v>
      </c>
      <c r="O2" s="13" t="s">
        <v>60</v>
      </c>
      <c r="P2" s="2">
        <v>2.35</v>
      </c>
      <c r="S2" t="s">
        <v>59</v>
      </c>
      <c r="T2">
        <v>2.06</v>
      </c>
      <c r="V2" s="13" t="s">
        <v>55</v>
      </c>
      <c r="Z2" t="s">
        <v>59</v>
      </c>
      <c r="AA2">
        <v>35.869999999999997</v>
      </c>
      <c r="AC2" s="13" t="s">
        <v>61</v>
      </c>
      <c r="AD2">
        <v>275</v>
      </c>
      <c r="AF2" t="s">
        <v>62</v>
      </c>
      <c r="AG2" s="2">
        <v>242</v>
      </c>
    </row>
    <row r="3" spans="1:33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 x14ac:dyDescent="0.35">
      <c r="A4" s="7" t="e">
        <f t="shared" ref="A4:A40" si="0">_xlfn.RANK.EQ(C4,C$4:C$40,1)</f>
        <v>#N/A</v>
      </c>
      <c r="B4" s="3"/>
      <c r="C4" s="25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40" si="1">_xlfn.RANK.EQ(J4,J$4:J$40,1)</f>
        <v>#N/A</v>
      </c>
      <c r="I4" s="3"/>
      <c r="J4" s="25"/>
      <c r="K4" s="1"/>
      <c r="L4" s="1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40" si="2">_xlfn.RANK.EQ(Q4,Q$4:Q$40,)</f>
        <v>#N/A</v>
      </c>
      <c r="P4" s="3"/>
      <c r="Q4" s="25"/>
      <c r="R4" s="1"/>
      <c r="S4" s="1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" s="7" t="e">
        <f t="shared" ref="V4:V40" si="3">_xlfn.RANK.EQ(X4,X$4:X$40,)</f>
        <v>#N/A</v>
      </c>
      <c r="W4" s="3"/>
      <c r="X4" s="1"/>
      <c r="Y4" s="1"/>
      <c r="Z4" s="1"/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40" si="4">_xlfn.RANK.EQ(AF4,AF$4:AF$40)</f>
        <v>1</v>
      </c>
      <c r="AD4" s="3"/>
      <c r="AE4" s="45"/>
      <c r="AF4" s="1">
        <f t="shared" ref="AF4:AF40" si="5"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 x14ac:dyDescent="0.35">
      <c r="A5" s="7" t="e">
        <f t="shared" si="0"/>
        <v>#N/A</v>
      </c>
      <c r="B5" s="3"/>
      <c r="C5" s="25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1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25"/>
      <c r="R5" s="1"/>
      <c r="S5" s="1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5" s="7" t="e">
        <f t="shared" si="3"/>
        <v>#N/A</v>
      </c>
      <c r="W5" s="3"/>
      <c r="X5" s="1"/>
      <c r="Y5" s="1"/>
      <c r="Z5" s="1"/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/>
      <c r="AE5" s="45"/>
      <c r="AF5" s="1">
        <f t="shared" si="5"/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 x14ac:dyDescent="0.35">
      <c r="A6" s="7" t="e">
        <f t="shared" si="0"/>
        <v>#N/A</v>
      </c>
      <c r="B6" s="3"/>
      <c r="C6" s="25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1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25"/>
      <c r="R6" s="1"/>
      <c r="S6" s="1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6" s="7" t="e">
        <f t="shared" si="3"/>
        <v>#N/A</v>
      </c>
      <c r="W6" s="3"/>
      <c r="X6" s="1"/>
      <c r="Y6" s="1"/>
      <c r="Z6" s="1"/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/>
      <c r="AE6" s="45"/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 x14ac:dyDescent="0.35">
      <c r="A7" s="7" t="e">
        <f t="shared" si="0"/>
        <v>#N/A</v>
      </c>
      <c r="B7" s="3"/>
      <c r="C7" s="25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1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25"/>
      <c r="R7" s="1"/>
      <c r="S7" s="1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7" s="7" t="e">
        <f t="shared" si="3"/>
        <v>#N/A</v>
      </c>
      <c r="W7" s="3"/>
      <c r="X7" s="1"/>
      <c r="Y7" s="1"/>
      <c r="Z7" s="1"/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/>
      <c r="AE7" s="45"/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 x14ac:dyDescent="0.35">
      <c r="A8" s="7" t="e">
        <f t="shared" si="0"/>
        <v>#N/A</v>
      </c>
      <c r="B8" s="3"/>
      <c r="C8" s="25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25"/>
      <c r="K8" s="1"/>
      <c r="L8" s="1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25"/>
      <c r="R8" s="1"/>
      <c r="S8" s="1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8" s="7" t="e">
        <f t="shared" si="3"/>
        <v>#N/A</v>
      </c>
      <c r="W8" s="3"/>
      <c r="X8" s="1"/>
      <c r="Y8" s="1"/>
      <c r="Z8" s="1"/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/>
      <c r="AE8" s="45"/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 x14ac:dyDescent="0.35">
      <c r="A9" s="7" t="e">
        <f t="shared" si="0"/>
        <v>#N/A</v>
      </c>
      <c r="B9" s="3"/>
      <c r="C9" s="25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25"/>
      <c r="K9" s="1"/>
      <c r="L9" s="1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25"/>
      <c r="R9" s="1"/>
      <c r="S9" s="1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9" s="7" t="e">
        <f t="shared" si="3"/>
        <v>#N/A</v>
      </c>
      <c r="W9" s="3"/>
      <c r="X9" s="1"/>
      <c r="Y9" s="1"/>
      <c r="Z9" s="1"/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/>
      <c r="AE9" s="45"/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 x14ac:dyDescent="0.35">
      <c r="A10" s="7" t="e">
        <f t="shared" si="0"/>
        <v>#N/A</v>
      </c>
      <c r="B10" s="3"/>
      <c r="C10" s="25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25"/>
      <c r="K10" s="1"/>
      <c r="L10" s="1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25"/>
      <c r="R10" s="1"/>
      <c r="S10" s="1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0" s="7" t="e">
        <f t="shared" si="3"/>
        <v>#N/A</v>
      </c>
      <c r="W10" s="3"/>
      <c r="X10" s="1"/>
      <c r="Y10" s="1"/>
      <c r="Z10" s="1"/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/>
      <c r="AE10" s="45"/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 x14ac:dyDescent="0.35">
      <c r="A11" s="7" t="e">
        <f t="shared" si="0"/>
        <v>#N/A</v>
      </c>
      <c r="B11" s="3"/>
      <c r="C11" s="25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1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25"/>
      <c r="R11" s="1"/>
      <c r="S11" s="1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1" s="7" t="e">
        <f t="shared" si="3"/>
        <v>#N/A</v>
      </c>
      <c r="W11" s="3"/>
      <c r="X11" s="1"/>
      <c r="Y11" s="1"/>
      <c r="Z11" s="1"/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/>
      <c r="AE11" s="45"/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 x14ac:dyDescent="0.35">
      <c r="A12" s="7" t="e">
        <f t="shared" si="0"/>
        <v>#N/A</v>
      </c>
      <c r="B12" s="3"/>
      <c r="C12" s="25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25"/>
      <c r="K12" s="1"/>
      <c r="L12" s="1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25"/>
      <c r="R12" s="1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2" s="7" t="e">
        <f t="shared" si="3"/>
        <v>#N/A</v>
      </c>
      <c r="W12" s="3"/>
      <c r="X12" s="1"/>
      <c r="Y12" s="1"/>
      <c r="Z12" s="1"/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/>
      <c r="AE12" s="45"/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 x14ac:dyDescent="0.35">
      <c r="A13" s="7" t="e">
        <f t="shared" si="0"/>
        <v>#N/A</v>
      </c>
      <c r="B13" s="3"/>
      <c r="C13" s="25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1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25"/>
      <c r="R13" s="1"/>
      <c r="S13" s="1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3" s="7" t="e">
        <f t="shared" si="3"/>
        <v>#N/A</v>
      </c>
      <c r="W13" s="3"/>
      <c r="X13" s="1"/>
      <c r="Y13" s="1"/>
      <c r="Z13" s="1"/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/>
      <c r="AE13" s="45"/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 x14ac:dyDescent="0.35">
      <c r="A14" s="7" t="e">
        <f t="shared" si="0"/>
        <v>#N/A</v>
      </c>
      <c r="B14" s="3"/>
      <c r="C14" s="25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1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25"/>
      <c r="R14" s="1"/>
      <c r="S14" s="1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4" s="7" t="e">
        <f t="shared" si="3"/>
        <v>#N/A</v>
      </c>
      <c r="W14" s="3"/>
      <c r="X14" s="1"/>
      <c r="Y14" s="1"/>
      <c r="Z14" s="1"/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/>
      <c r="AE14" s="45"/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 x14ac:dyDescent="0.35">
      <c r="A15" s="7" t="e">
        <f t="shared" si="0"/>
        <v>#N/A</v>
      </c>
      <c r="B15" s="3"/>
      <c r="C15" s="25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1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25"/>
      <c r="R15" s="1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5" s="7" t="e">
        <f t="shared" si="3"/>
        <v>#N/A</v>
      </c>
      <c r="W15" s="3"/>
      <c r="X15" s="1"/>
      <c r="Y15" s="1"/>
      <c r="Z15" s="1"/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/>
      <c r="AE15" s="45"/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 x14ac:dyDescent="0.35">
      <c r="A16" s="7" t="e">
        <f t="shared" si="0"/>
        <v>#N/A</v>
      </c>
      <c r="B16" s="3"/>
      <c r="C16" s="25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25"/>
      <c r="K16" s="1"/>
      <c r="L16" s="1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25"/>
      <c r="R16" s="1"/>
      <c r="S16" s="1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6" s="7" t="e">
        <f t="shared" si="3"/>
        <v>#N/A</v>
      </c>
      <c r="W16" s="3"/>
      <c r="X16" s="1"/>
      <c r="Y16" s="1"/>
      <c r="Z16" s="1"/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/>
      <c r="AE16" s="45"/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7" spans="1:33" x14ac:dyDescent="0.35">
      <c r="A17" s="7" t="e">
        <f t="shared" si="0"/>
        <v>#N/A</v>
      </c>
      <c r="B17" s="3"/>
      <c r="C17" s="25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1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25"/>
      <c r="R17" s="1"/>
      <c r="S17" s="1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7" s="7" t="e">
        <f t="shared" si="3"/>
        <v>#N/A</v>
      </c>
      <c r="W17" s="3"/>
      <c r="X17" s="1"/>
      <c r="Y17" s="1"/>
      <c r="Z17" s="1"/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/>
      <c r="AE17" s="45"/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 x14ac:dyDescent="0.35">
      <c r="A18" s="7" t="e">
        <f t="shared" si="0"/>
        <v>#N/A</v>
      </c>
      <c r="B18" s="3"/>
      <c r="C18" s="25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25"/>
      <c r="K18" s="1"/>
      <c r="L18" s="1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25"/>
      <c r="R18" s="1"/>
      <c r="S18" s="1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8" s="7" t="e">
        <f t="shared" si="3"/>
        <v>#N/A</v>
      </c>
      <c r="W18" s="3"/>
      <c r="X18" s="1"/>
      <c r="Y18" s="1"/>
      <c r="Z18" s="1"/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/>
      <c r="AE18" s="45"/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9" spans="1:33" x14ac:dyDescent="0.35">
      <c r="A19" s="7" t="e">
        <f t="shared" si="0"/>
        <v>#N/A</v>
      </c>
      <c r="B19" s="3"/>
      <c r="C19" s="25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25"/>
      <c r="K19" s="1"/>
      <c r="L19" s="1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25"/>
      <c r="R19" s="1"/>
      <c r="S19" s="1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9" s="7" t="e">
        <f t="shared" si="3"/>
        <v>#N/A</v>
      </c>
      <c r="W19" s="3"/>
      <c r="X19" s="1"/>
      <c r="Y19" s="1"/>
      <c r="Z19" s="1"/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/>
      <c r="AE19" s="45"/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0" spans="1:33" x14ac:dyDescent="0.35">
      <c r="A20" s="7" t="e">
        <f t="shared" si="0"/>
        <v>#N/A</v>
      </c>
      <c r="B20" s="3"/>
      <c r="C20" s="25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1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25"/>
      <c r="R20" s="1"/>
      <c r="S20" s="1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0" s="7" t="e">
        <f t="shared" si="3"/>
        <v>#N/A</v>
      </c>
      <c r="W20" s="3"/>
      <c r="X20" s="1"/>
      <c r="Y20" s="1"/>
      <c r="Z20" s="1"/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/>
      <c r="AE20" s="45"/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 x14ac:dyDescent="0.35">
      <c r="A21" s="7" t="e">
        <f t="shared" si="0"/>
        <v>#N/A</v>
      </c>
      <c r="B21" s="3"/>
      <c r="C21" s="25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25"/>
      <c r="K21" s="1"/>
      <c r="L21" s="1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25"/>
      <c r="R21" s="1"/>
      <c r="S21" s="1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 t="e">
        <f t="shared" si="3"/>
        <v>#N/A</v>
      </c>
      <c r="W21" s="3"/>
      <c r="X21" s="1"/>
      <c r="Y21" s="1"/>
      <c r="Z21" s="1"/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/>
      <c r="AE21" s="45"/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2" spans="1:33" x14ac:dyDescent="0.35">
      <c r="A22" s="7" t="e">
        <f t="shared" si="0"/>
        <v>#N/A</v>
      </c>
      <c r="B22" s="3"/>
      <c r="C22" s="25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1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25"/>
      <c r="R22" s="1"/>
      <c r="S22" s="1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2" s="7" t="e">
        <f t="shared" si="3"/>
        <v>#N/A</v>
      </c>
      <c r="W22" s="3"/>
      <c r="X22" s="1"/>
      <c r="Y22" s="1"/>
      <c r="Z22" s="1"/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/>
      <c r="AE22" s="45"/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3" spans="1:33" x14ac:dyDescent="0.35">
      <c r="A23" s="7" t="e">
        <f t="shared" si="0"/>
        <v>#N/A</v>
      </c>
      <c r="B23" s="3"/>
      <c r="C23" s="25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25"/>
      <c r="K23" s="1"/>
      <c r="L23" s="1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25"/>
      <c r="R23" s="1"/>
      <c r="S23" s="1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3" s="7" t="e">
        <f t="shared" si="3"/>
        <v>#N/A</v>
      </c>
      <c r="W23" s="3"/>
      <c r="X23" s="1"/>
      <c r="Y23" s="1"/>
      <c r="Z23" s="1"/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/>
      <c r="AE23" s="45"/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4" spans="1:33" x14ac:dyDescent="0.35">
      <c r="A24" s="7" t="e">
        <f t="shared" si="0"/>
        <v>#N/A</v>
      </c>
      <c r="B24" s="3"/>
      <c r="C24" s="25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1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25"/>
      <c r="R24" s="1"/>
      <c r="S24" s="1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4" s="7" t="e">
        <f t="shared" si="3"/>
        <v>#N/A</v>
      </c>
      <c r="W24" s="3"/>
      <c r="X24" s="1"/>
      <c r="Y24" s="1"/>
      <c r="Z24" s="1"/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/>
      <c r="AE24" s="45"/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5" spans="1:33" x14ac:dyDescent="0.35">
      <c r="A25" s="7" t="e">
        <f t="shared" si="0"/>
        <v>#N/A</v>
      </c>
      <c r="B25" s="3"/>
      <c r="C25" s="25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1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25"/>
      <c r="R25" s="1"/>
      <c r="S25" s="1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5" s="7" t="e">
        <f t="shared" si="3"/>
        <v>#N/A</v>
      </c>
      <c r="W25" s="3"/>
      <c r="X25" s="1"/>
      <c r="Y25" s="1"/>
      <c r="Z25" s="1"/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/>
      <c r="AE25" s="45"/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6" spans="1:33" x14ac:dyDescent="0.35">
      <c r="A26" s="7" t="e">
        <f t="shared" si="0"/>
        <v>#N/A</v>
      </c>
      <c r="B26" s="3"/>
      <c r="C26" s="25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1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25"/>
      <c r="R26" s="1"/>
      <c r="S26" s="1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6" s="7" t="e">
        <f t="shared" si="3"/>
        <v>#N/A</v>
      </c>
      <c r="W26" s="3"/>
      <c r="X26" s="1"/>
      <c r="Y26" s="1"/>
      <c r="Z26" s="1"/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/>
      <c r="AE26" s="45"/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7" spans="1:33" x14ac:dyDescent="0.35">
      <c r="A27" s="7" t="e">
        <f t="shared" si="0"/>
        <v>#N/A</v>
      </c>
      <c r="B27" s="3"/>
      <c r="C27" s="25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25"/>
      <c r="K27" s="1"/>
      <c r="L27" s="1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25"/>
      <c r="R27" s="1"/>
      <c r="S27" s="1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7" s="7" t="e">
        <f t="shared" si="3"/>
        <v>#N/A</v>
      </c>
      <c r="W27" s="3"/>
      <c r="X27" s="1"/>
      <c r="Y27" s="1"/>
      <c r="Z27" s="1"/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/>
      <c r="AE27" s="45"/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8" spans="1:33" x14ac:dyDescent="0.35">
      <c r="A28" s="7" t="e">
        <f t="shared" si="0"/>
        <v>#N/A</v>
      </c>
      <c r="B28" s="3"/>
      <c r="C28" s="25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1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25"/>
      <c r="R28" s="1"/>
      <c r="S28" s="1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8" s="7" t="e">
        <f t="shared" si="3"/>
        <v>#N/A</v>
      </c>
      <c r="W28" s="3"/>
      <c r="X28" s="1"/>
      <c r="Y28" s="1"/>
      <c r="Z28" s="1"/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/>
      <c r="AE28" s="45"/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9" spans="1:33" x14ac:dyDescent="0.35">
      <c r="A29" s="7" t="e">
        <f t="shared" si="0"/>
        <v>#N/A</v>
      </c>
      <c r="B29" s="3"/>
      <c r="C29" s="25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1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25"/>
      <c r="R29" s="1"/>
      <c r="S29" s="1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1"/>
      <c r="Y29" s="1"/>
      <c r="Z29" s="1"/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/>
      <c r="AE29" s="45"/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0" spans="1:33" x14ac:dyDescent="0.35">
      <c r="A30" s="7" t="e">
        <f t="shared" si="0"/>
        <v>#N/A</v>
      </c>
      <c r="B30" s="3"/>
      <c r="C30" s="25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1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25"/>
      <c r="R30" s="1"/>
      <c r="S30" s="1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1"/>
      <c r="Y30" s="1"/>
      <c r="Z30" s="1"/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/>
      <c r="AE30" s="45"/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1" spans="1:33" x14ac:dyDescent="0.35">
      <c r="A31" s="7" t="e">
        <f t="shared" si="0"/>
        <v>#N/A</v>
      </c>
      <c r="B31" s="3"/>
      <c r="C31" s="25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1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25"/>
      <c r="R31" s="1"/>
      <c r="S31" s="1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1"/>
      <c r="Y31" s="1"/>
      <c r="Z31" s="1"/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/>
      <c r="AE31" s="45"/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2" spans="1:33" x14ac:dyDescent="0.35">
      <c r="A32" s="7" t="e">
        <f t="shared" si="0"/>
        <v>#N/A</v>
      </c>
      <c r="B32" s="3"/>
      <c r="C32" s="25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1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25"/>
      <c r="R32" s="1"/>
      <c r="S32" s="1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1"/>
      <c r="Y32" s="1"/>
      <c r="Z32" s="1"/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/>
      <c r="AE32" s="45"/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3" spans="1:33" x14ac:dyDescent="0.35">
      <c r="A33" s="7" t="e">
        <f t="shared" si="0"/>
        <v>#N/A</v>
      </c>
      <c r="B33" s="3"/>
      <c r="C33" s="25"/>
      <c r="D33" s="1"/>
      <c r="E33" s="1"/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3" s="7" t="e">
        <f t="shared" si="1"/>
        <v>#N/A</v>
      </c>
      <c r="I33" s="3"/>
      <c r="J33" s="25"/>
      <c r="K33" s="1"/>
      <c r="L33" s="1"/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 t="e">
        <f t="shared" si="2"/>
        <v>#N/A</v>
      </c>
      <c r="P33" s="3"/>
      <c r="Q33" s="25"/>
      <c r="R33" s="1"/>
      <c r="S33" s="1"/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3" s="7" t="e">
        <f t="shared" si="3"/>
        <v>#N/A</v>
      </c>
      <c r="W33" s="3"/>
      <c r="X33" s="1"/>
      <c r="Y33" s="1"/>
      <c r="Z33" s="1"/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1</v>
      </c>
      <c r="AD33" s="3"/>
      <c r="AE33" s="45"/>
      <c r="AF33" s="1">
        <f t="shared" si="5"/>
        <v>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4" spans="1:33" x14ac:dyDescent="0.35">
      <c r="A34" s="7" t="e">
        <f t="shared" si="0"/>
        <v>#N/A</v>
      </c>
      <c r="B34" s="3"/>
      <c r="C34" s="25"/>
      <c r="D34" s="1"/>
      <c r="E34" s="1"/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4" s="7" t="e">
        <f t="shared" si="1"/>
        <v>#N/A</v>
      </c>
      <c r="I34" s="3"/>
      <c r="J34" s="25"/>
      <c r="K34" s="1"/>
      <c r="L34" s="1"/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 t="e">
        <f t="shared" si="2"/>
        <v>#N/A</v>
      </c>
      <c r="P34" s="3"/>
      <c r="Q34" s="25"/>
      <c r="R34" s="1"/>
      <c r="S34" s="1"/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4" s="7" t="e">
        <f t="shared" si="3"/>
        <v>#N/A</v>
      </c>
      <c r="W34" s="3"/>
      <c r="X34" s="1"/>
      <c r="Y34" s="1"/>
      <c r="Z34" s="1"/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 t="shared" si="4"/>
        <v>1</v>
      </c>
      <c r="AD34" s="3"/>
      <c r="AE34" s="45"/>
      <c r="AF34" s="1">
        <f t="shared" si="5"/>
        <v>0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5" spans="1:33" x14ac:dyDescent="0.35">
      <c r="A35" s="7" t="e">
        <f t="shared" si="0"/>
        <v>#N/A</v>
      </c>
      <c r="B35" s="3"/>
      <c r="C35" s="25"/>
      <c r="D35" s="1"/>
      <c r="E35" s="1"/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5" s="7" t="e">
        <f t="shared" si="1"/>
        <v>#N/A</v>
      </c>
      <c r="I35" s="3"/>
      <c r="J35" s="25"/>
      <c r="K35" s="1"/>
      <c r="L35" s="1"/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 t="e">
        <f t="shared" si="2"/>
        <v>#N/A</v>
      </c>
      <c r="P35" s="3"/>
      <c r="Q35" s="25"/>
      <c r="R35" s="1"/>
      <c r="S35" s="1"/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 t="e">
        <f t="shared" si="3"/>
        <v>#N/A</v>
      </c>
      <c r="W35" s="3"/>
      <c r="X35" s="1"/>
      <c r="Y35" s="1"/>
      <c r="Z35" s="1"/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5" s="7">
        <f t="shared" si="4"/>
        <v>1</v>
      </c>
      <c r="AD35" s="3"/>
      <c r="AE35" s="45"/>
      <c r="AF35" s="1">
        <f t="shared" si="5"/>
        <v>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6" spans="1:33" x14ac:dyDescent="0.35">
      <c r="A36" s="7" t="e">
        <f t="shared" si="0"/>
        <v>#N/A</v>
      </c>
      <c r="B36" s="3"/>
      <c r="C36" s="25"/>
      <c r="D36" s="1"/>
      <c r="E36" s="1"/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6" s="7" t="e">
        <f t="shared" si="1"/>
        <v>#N/A</v>
      </c>
      <c r="I36" s="3"/>
      <c r="J36" s="25"/>
      <c r="K36" s="1"/>
      <c r="L36" s="1"/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6" s="7" t="e">
        <f t="shared" si="2"/>
        <v>#N/A</v>
      </c>
      <c r="P36" s="3"/>
      <c r="Q36" s="25"/>
      <c r="R36" s="1"/>
      <c r="S36" s="1"/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 t="e">
        <f t="shared" si="3"/>
        <v>#N/A</v>
      </c>
      <c r="W36" s="3"/>
      <c r="X36" s="1"/>
      <c r="Y36" s="1"/>
      <c r="Z36" s="1"/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6" s="7">
        <f t="shared" si="4"/>
        <v>1</v>
      </c>
      <c r="AD36" s="3"/>
      <c r="AE36" s="45"/>
      <c r="AF36" s="1">
        <f t="shared" si="5"/>
        <v>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7" spans="1:33" x14ac:dyDescent="0.35">
      <c r="A37" s="7" t="e">
        <f t="shared" si="0"/>
        <v>#N/A</v>
      </c>
      <c r="B37" s="3"/>
      <c r="C37" s="25"/>
      <c r="D37" s="1"/>
      <c r="E37" s="1"/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7" s="7" t="e">
        <f t="shared" si="1"/>
        <v>#N/A</v>
      </c>
      <c r="I37" s="3"/>
      <c r="J37" s="25"/>
      <c r="K37" s="1"/>
      <c r="L37" s="1"/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 t="e">
        <f t="shared" si="2"/>
        <v>#N/A</v>
      </c>
      <c r="P37" s="3"/>
      <c r="Q37" s="25"/>
      <c r="R37" s="1"/>
      <c r="S37" s="1"/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7" s="7" t="e">
        <f t="shared" si="3"/>
        <v>#N/A</v>
      </c>
      <c r="W37" s="3"/>
      <c r="X37" s="1"/>
      <c r="Y37" s="1"/>
      <c r="Z37" s="1"/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1</v>
      </c>
      <c r="AD37" s="3"/>
      <c r="AE37" s="45"/>
      <c r="AF37" s="1">
        <f t="shared" si="5"/>
        <v>0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8" spans="1:33" x14ac:dyDescent="0.35">
      <c r="A38" s="7" t="e">
        <f t="shared" si="0"/>
        <v>#N/A</v>
      </c>
      <c r="B38" s="3"/>
      <c r="C38" s="25"/>
      <c r="D38" s="1"/>
      <c r="E38" s="1"/>
      <c r="F38" s="3" t="str" cm="1">
        <f t="array" ref="F38">_xlfn.LET(_xlpm.n,VALUE($B38),_xlfn.IFS(AND(_xlpm.n&gt;=0,_xlpm.n&lt;=199),"Yate",AND(_xlpm.n&gt;=200,_xlpm.n&lt;=299),"B&amp;W",AND(_xlpm.n&gt;=300,_xlpm.n&lt;=399),"Cheltenham",AND(_xlpm.n&gt;=500,_xlpm.n&lt;=599),"North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8" s="7" t="e">
        <f t="shared" si="1"/>
        <v>#N/A</v>
      </c>
      <c r="I38" s="3"/>
      <c r="J38" s="25"/>
      <c r="K38" s="1"/>
      <c r="L38" s="1"/>
      <c r="M38" s="3" t="str" cm="1">
        <f t="array" ref="M38">_xlfn.LET(_xlpm.n,VALUE($I38),_xlfn.IFS(AND(_xlpm.n&gt;=0,_xlpm.n&lt;=199),"Yate",AND(_xlpm.n&gt;=200,_xlpm.n&lt;=299),"B&amp;W",AND(_xlpm.n&gt;=300,_xlpm.n&lt;=399),"Cheltenham",AND(_xlpm.n&gt;=500,_xlpm.n&lt;=599),"North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8" s="7" t="e">
        <f t="shared" si="2"/>
        <v>#N/A</v>
      </c>
      <c r="P38" s="3"/>
      <c r="Q38" s="25"/>
      <c r="R38" s="1"/>
      <c r="S38" s="1"/>
      <c r="T38" s="3" t="str" cm="1">
        <f t="array" ref="T38">_xlfn.LET(_xlpm.n,VALUE($P38),_xlfn.IFS(AND(_xlpm.n&gt;=0,_xlpm.n&lt;=199),"Yate",AND(_xlpm.n&gt;=200,_xlpm.n&lt;=299),"B&amp;W",AND(_xlpm.n&gt;=300,_xlpm.n&lt;=399),"Cheltenham",AND(_xlpm.n&gt;=500,_xlpm.n&lt;=599),"North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8" s="7" t="e">
        <f t="shared" si="3"/>
        <v>#N/A</v>
      </c>
      <c r="W38" s="3"/>
      <c r="X38" s="1"/>
      <c r="Y38" s="1"/>
      <c r="Z38" s="1"/>
      <c r="AA38" s="3" t="str" cm="1">
        <f t="array" ref="AA38">_xlfn.LET(_xlpm.n,VALUE($W38),_xlfn.IFS(AND(_xlpm.n&gt;=0,_xlpm.n&lt;=199),"Yate",AND(_xlpm.n&gt;=200,_xlpm.n&lt;=299),"B&amp;W",AND(_xlpm.n&gt;=300,_xlpm.n&lt;=399),"Cheltenham",AND(_xlpm.n&gt;=500,_xlpm.n&lt;=599),"North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8" s="7">
        <f t="shared" si="4"/>
        <v>1</v>
      </c>
      <c r="AD38" s="3"/>
      <c r="AE38" s="45"/>
      <c r="AF38" s="1">
        <f t="shared" si="5"/>
        <v>0</v>
      </c>
      <c r="AG38" s="3" t="str" cm="1">
        <f t="array" ref="AG38">_xlfn.LET(_xlpm.n,VALUE($AD38),_xlfn.IFS(AND(_xlpm.n&gt;=0,_xlpm.n&lt;=199),"Yate",AND(_xlpm.n&gt;=200,_xlpm.n&lt;=299),"B&amp;W",AND(_xlpm.n&gt;=300,_xlpm.n&lt;=399),"Cheltenham",AND(_xlpm.n&gt;=500,_xlpm.n&lt;=599),"North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9" spans="1:33" x14ac:dyDescent="0.35">
      <c r="A39" s="7" t="e">
        <f t="shared" si="0"/>
        <v>#N/A</v>
      </c>
      <c r="B39" s="3"/>
      <c r="C39" s="25"/>
      <c r="D39" s="1"/>
      <c r="E39" s="1"/>
      <c r="F39" s="3" t="str" cm="1">
        <f t="array" ref="F39">_xlfn.LET(_xlpm.n,VALUE($B39),_xlfn.IFS(AND(_xlpm.n&gt;=0,_xlpm.n&lt;=199),"Yate",AND(_xlpm.n&gt;=200,_xlpm.n&lt;=299),"B&amp;W",AND(_xlpm.n&gt;=300,_xlpm.n&lt;=399),"Cheltenham",AND(_xlpm.n&gt;=500,_xlpm.n&lt;=599),"North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9" s="7" t="e">
        <f t="shared" si="1"/>
        <v>#N/A</v>
      </c>
      <c r="I39" s="3"/>
      <c r="J39" s="25"/>
      <c r="K39" s="1"/>
      <c r="L39" s="1"/>
      <c r="M39" s="3" t="str" cm="1">
        <f t="array" ref="M39">_xlfn.LET(_xlpm.n,VALUE($I39),_xlfn.IFS(AND(_xlpm.n&gt;=0,_xlpm.n&lt;=199),"Yate",AND(_xlpm.n&gt;=200,_xlpm.n&lt;=299),"B&amp;W",AND(_xlpm.n&gt;=300,_xlpm.n&lt;=399),"Cheltenham",AND(_xlpm.n&gt;=500,_xlpm.n&lt;=599),"North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9" s="7" t="e">
        <f t="shared" si="2"/>
        <v>#N/A</v>
      </c>
      <c r="P39" s="3"/>
      <c r="Q39" s="25"/>
      <c r="R39" s="1"/>
      <c r="S39" s="1"/>
      <c r="T39" s="3" t="str" cm="1">
        <f t="array" ref="T39">_xlfn.LET(_xlpm.n,VALUE($P39),_xlfn.IFS(AND(_xlpm.n&gt;=0,_xlpm.n&lt;=199),"Yate",AND(_xlpm.n&gt;=200,_xlpm.n&lt;=299),"B&amp;W",AND(_xlpm.n&gt;=300,_xlpm.n&lt;=399),"Cheltenham",AND(_xlpm.n&gt;=500,_xlpm.n&lt;=599),"North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9" s="7" t="e">
        <f t="shared" si="3"/>
        <v>#N/A</v>
      </c>
      <c r="W39" s="3"/>
      <c r="X39" s="1"/>
      <c r="Y39" s="1"/>
      <c r="Z39" s="1"/>
      <c r="AA39" s="3" t="str" cm="1">
        <f t="array" ref="AA39">_xlfn.LET(_xlpm.n,VALUE($W39),_xlfn.IFS(AND(_xlpm.n&gt;=0,_xlpm.n&lt;=199),"Yate",AND(_xlpm.n&gt;=200,_xlpm.n&lt;=299),"B&amp;W",AND(_xlpm.n&gt;=300,_xlpm.n&lt;=399),"Cheltenham",AND(_xlpm.n&gt;=500,_xlpm.n&lt;=599),"North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9" s="7">
        <f t="shared" si="4"/>
        <v>1</v>
      </c>
      <c r="AD39" s="3"/>
      <c r="AE39" s="45"/>
      <c r="AF39" s="1">
        <f t="shared" si="5"/>
        <v>0</v>
      </c>
      <c r="AG39" s="3" t="str" cm="1">
        <f t="array" ref="AG39">_xlfn.LET(_xlpm.n,VALUE($AD39),_xlfn.IFS(AND(_xlpm.n&gt;=0,_xlpm.n&lt;=199),"Yate",AND(_xlpm.n&gt;=200,_xlpm.n&lt;=299),"B&amp;W",AND(_xlpm.n&gt;=300,_xlpm.n&lt;=399),"Cheltenham",AND(_xlpm.n&gt;=500,_xlpm.n&lt;=599),"North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40" spans="1:33" x14ac:dyDescent="0.35">
      <c r="A40" s="7" t="e">
        <f t="shared" si="0"/>
        <v>#N/A</v>
      </c>
      <c r="B40" s="3"/>
      <c r="C40" s="25"/>
      <c r="D40" s="1"/>
      <c r="E40" s="1"/>
      <c r="F40" s="3" t="str" cm="1">
        <f t="array" ref="F40">_xlfn.LET(_xlpm.n,VALUE($B40),_xlfn.IFS(AND(_xlpm.n&gt;=0,_xlpm.n&lt;=199),"Yate",AND(_xlpm.n&gt;=200,_xlpm.n&lt;=299),"B&amp;W",AND(_xlpm.n&gt;=300,_xlpm.n&lt;=399),"Cheltenham",AND(_xlpm.n&gt;=500,_xlpm.n&lt;=599),"North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0" s="7" t="e">
        <f t="shared" si="1"/>
        <v>#N/A</v>
      </c>
      <c r="I40" s="3"/>
      <c r="J40" s="25"/>
      <c r="K40" s="1"/>
      <c r="L40" s="1"/>
      <c r="M40" s="3" t="str" cm="1">
        <f t="array" ref="M40">_xlfn.LET(_xlpm.n,VALUE($I40),_xlfn.IFS(AND(_xlpm.n&gt;=0,_xlpm.n&lt;=199),"Yate",AND(_xlpm.n&gt;=200,_xlpm.n&lt;=299),"B&amp;W",AND(_xlpm.n&gt;=300,_xlpm.n&lt;=399),"Cheltenham",AND(_xlpm.n&gt;=500,_xlpm.n&lt;=599),"North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0" s="7" t="e">
        <f t="shared" si="2"/>
        <v>#N/A</v>
      </c>
      <c r="P40" s="3"/>
      <c r="Q40" s="25"/>
      <c r="R40" s="1"/>
      <c r="S40" s="1"/>
      <c r="T40" s="3" t="str" cm="1">
        <f t="array" ref="T40">_xlfn.LET(_xlpm.n,VALUE($P40),_xlfn.IFS(AND(_xlpm.n&gt;=0,_xlpm.n&lt;=199),"Yate",AND(_xlpm.n&gt;=200,_xlpm.n&lt;=299),"B&amp;W",AND(_xlpm.n&gt;=300,_xlpm.n&lt;=399),"Cheltenham",AND(_xlpm.n&gt;=500,_xlpm.n&lt;=599),"North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0" s="7" t="e">
        <f t="shared" si="3"/>
        <v>#N/A</v>
      </c>
      <c r="W40" s="3"/>
      <c r="X40" s="1"/>
      <c r="Y40" s="1"/>
      <c r="Z40" s="1"/>
      <c r="AA40" s="3" t="str" cm="1">
        <f t="array" ref="AA40">_xlfn.LET(_xlpm.n,VALUE($W40),_xlfn.IFS(AND(_xlpm.n&gt;=0,_xlpm.n&lt;=199),"Yate",AND(_xlpm.n&gt;=200,_xlpm.n&lt;=299),"B&amp;W",AND(_xlpm.n&gt;=300,_xlpm.n&lt;=399),"Cheltenham",AND(_xlpm.n&gt;=500,_xlpm.n&lt;=599),"North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0" s="7">
        <f t="shared" si="4"/>
        <v>1</v>
      </c>
      <c r="AD40" s="3"/>
      <c r="AE40" s="45"/>
      <c r="AF40" s="1">
        <f t="shared" si="5"/>
        <v>0</v>
      </c>
      <c r="AG40" s="3" t="str" cm="1">
        <f t="array" ref="AG40">_xlfn.LET(_xlpm.n,VALUE($AD40),_xlfn.IFS(AND(_xlpm.n&gt;=0,_xlpm.n&lt;=199),"Yate",AND(_xlpm.n&gt;=200,_xlpm.n&lt;=299),"B&amp;W",AND(_xlpm.n&gt;=300,_xlpm.n&lt;=399),"Cheltenham",AND(_xlpm.n&gt;=500,_xlpm.n&lt;=599),"North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</sheetData>
  <sortState xmlns:xlrd2="http://schemas.microsoft.com/office/spreadsheetml/2017/richdata2" ref="A4:F40">
    <sortCondition ref="B4:B40"/>
  </sortState>
  <conditionalFormatting sqref="J4:J40">
    <cfRule type="cellIs" dxfId="17" priority="19" operator="lessThanOrEqual">
      <formula>$M$2</formula>
    </cfRule>
  </conditionalFormatting>
  <conditionalFormatting sqref="Q4:Q40">
    <cfRule type="cellIs" dxfId="16" priority="20" operator="greaterThanOrEqual">
      <formula>$T$2</formula>
    </cfRule>
    <cfRule type="cellIs" priority="21" operator="greaterThanOrEqual">
      <formula>$T$2</formula>
    </cfRule>
  </conditionalFormatting>
  <conditionalFormatting sqref="X4:X40">
    <cfRule type="cellIs" dxfId="15" priority="22" operator="greaterThanOrEqual">
      <formula>$AA$2</formula>
    </cfRule>
  </conditionalFormatting>
  <conditionalFormatting sqref="AF4:AF40">
    <cfRule type="cellIs" dxfId="14" priority="1" operator="greaterThanOrEqual">
      <formula>$AG$2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6E22A1-4F6F-4467-B665-96D42D3F0B8A}">
  <sheetPr>
    <tabColor rgb="FFFF0000"/>
  </sheetPr>
  <dimension ref="A1:AG33"/>
  <sheetViews>
    <sheetView topLeftCell="Q1" workbookViewId="0">
      <selection activeCell="AF4" sqref="AF4"/>
    </sheetView>
  </sheetViews>
  <sheetFormatPr defaultRowHeight="14.5" x14ac:dyDescent="0.35"/>
  <cols>
    <col min="1" max="1" width="8.7265625" style="13"/>
    <col min="2" max="2" width="8.7265625" style="2"/>
    <col min="4" max="4" width="23.1796875" bestFit="1" customWidth="1"/>
    <col min="6" max="6" width="10.90625" bestFit="1" customWidth="1"/>
    <col min="8" max="8" width="8.7265625" style="13"/>
    <col min="9" max="9" width="8.7265625" style="2"/>
    <col min="11" max="11" width="23.1796875" bestFit="1" customWidth="1"/>
    <col min="13" max="13" width="10.90625" bestFit="1" customWidth="1"/>
    <col min="15" max="15" width="8.7265625" style="13"/>
    <col min="16" max="16" width="8.7265625" style="2"/>
    <col min="18" max="18" width="23.1796875" bestFit="1" customWidth="1"/>
    <col min="20" max="20" width="10.90625" bestFit="1" customWidth="1"/>
    <col min="22" max="22" width="8.7265625" style="13"/>
    <col min="23" max="23" width="8.7265625" style="2"/>
    <col min="25" max="25" width="23.1796875" bestFit="1" customWidth="1"/>
    <col min="27" max="27" width="10.90625" bestFit="1" customWidth="1"/>
    <col min="29" max="29" width="8.7265625" style="13"/>
    <col min="31" max="31" width="23.1796875" bestFit="1" customWidth="1"/>
    <col min="33" max="33" width="10.90625" bestFit="1" customWidth="1"/>
  </cols>
  <sheetData>
    <row r="1" spans="1:33" s="6" customFormat="1" ht="18.5" x14ac:dyDescent="0.45">
      <c r="A1" s="22" t="s">
        <v>44</v>
      </c>
      <c r="B1" s="20"/>
      <c r="H1" s="22" t="s">
        <v>51</v>
      </c>
      <c r="I1" s="20"/>
      <c r="O1" s="22" t="s">
        <v>1</v>
      </c>
      <c r="P1" s="20"/>
      <c r="V1" s="22" t="s">
        <v>53</v>
      </c>
      <c r="W1" s="20"/>
      <c r="AC1" s="22" t="s">
        <v>54</v>
      </c>
    </row>
    <row r="2" spans="1:33" x14ac:dyDescent="0.35">
      <c r="A2" s="13" t="s">
        <v>60</v>
      </c>
      <c r="B2" s="2">
        <v>10.8</v>
      </c>
      <c r="D2" t="s">
        <v>59</v>
      </c>
      <c r="E2">
        <v>11.1</v>
      </c>
      <c r="H2" s="13" t="s">
        <v>60</v>
      </c>
      <c r="I2" s="2">
        <v>1.55</v>
      </c>
      <c r="K2" t="s">
        <v>59</v>
      </c>
      <c r="L2" s="2">
        <v>1.58</v>
      </c>
      <c r="O2" t="s">
        <v>60</v>
      </c>
      <c r="P2" s="2">
        <v>2.14</v>
      </c>
      <c r="R2" s="13" t="s">
        <v>58</v>
      </c>
      <c r="S2" s="26">
        <v>2</v>
      </c>
      <c r="V2" s="13" t="s">
        <v>63</v>
      </c>
      <c r="W2" s="2">
        <v>37.700000000000003</v>
      </c>
      <c r="Y2" t="s">
        <v>59</v>
      </c>
      <c r="Z2" s="2">
        <v>26.72</v>
      </c>
      <c r="AC2" t="s">
        <v>56</v>
      </c>
      <c r="AD2" s="2"/>
      <c r="AF2" s="2" t="s">
        <v>62</v>
      </c>
      <c r="AG2">
        <v>212</v>
      </c>
    </row>
    <row r="3" spans="1:33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18" t="s">
        <v>42</v>
      </c>
      <c r="S3" s="18" t="s">
        <v>3</v>
      </c>
      <c r="T3" s="18" t="s">
        <v>50</v>
      </c>
      <c r="V3" s="23" t="s">
        <v>43</v>
      </c>
      <c r="W3" s="19" t="s">
        <v>0</v>
      </c>
      <c r="X3" s="18" t="s">
        <v>4</v>
      </c>
      <c r="Y3" s="18" t="s">
        <v>42</v>
      </c>
      <c r="Z3" s="18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 x14ac:dyDescent="0.35">
      <c r="A4" s="7" t="e">
        <f t="shared" ref="A4:A32" si="0">_xlfn.RANK.EQ(C4,C$4:C$32,1)</f>
        <v>#N/A</v>
      </c>
      <c r="B4" s="3"/>
      <c r="C4" s="25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32" si="1">_xlfn.RANK.EQ(J4,J$4:J$32,1)</f>
        <v>#N/A</v>
      </c>
      <c r="I4" s="3"/>
      <c r="J4" s="25"/>
      <c r="K4" s="1"/>
      <c r="L4" s="1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32" si="2">_xlfn.RANK.EQ(Q4,Q$4:Q$32,)</f>
        <v>#N/A</v>
      </c>
      <c r="P4" s="3"/>
      <c r="Q4" s="25"/>
      <c r="R4" s="1"/>
      <c r="S4" s="1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" s="7" t="e">
        <f t="shared" ref="V4:V32" si="3">_xlfn.RANK.EQ(X4,X$4:X$32,)</f>
        <v>#N/A</v>
      </c>
      <c r="W4" s="3"/>
      <c r="X4" s="1"/>
      <c r="Y4" s="1"/>
      <c r="Z4" s="1"/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32" si="4">_xlfn.RANK.EQ(AF4,AF$4:AF$32)</f>
        <v>1</v>
      </c>
      <c r="AD4" s="3"/>
      <c r="AE4" s="1"/>
      <c r="AF4" s="1">
        <f t="shared" ref="AF4:AF32" si="5"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 x14ac:dyDescent="0.35">
      <c r="A5" s="7" t="e">
        <f t="shared" si="0"/>
        <v>#N/A</v>
      </c>
      <c r="B5" s="3"/>
      <c r="C5" s="25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1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25"/>
      <c r="R5" s="1"/>
      <c r="S5" s="1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5" s="7" t="e">
        <f t="shared" si="3"/>
        <v>#N/A</v>
      </c>
      <c r="W5" s="3"/>
      <c r="X5" s="1"/>
      <c r="Y5" s="1"/>
      <c r="Z5" s="1"/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/>
      <c r="AE5" s="1"/>
      <c r="AF5" s="1">
        <f t="shared" si="5"/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 x14ac:dyDescent="0.35">
      <c r="A6" s="7" t="e">
        <f t="shared" si="0"/>
        <v>#N/A</v>
      </c>
      <c r="B6" s="3"/>
      <c r="C6" s="25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1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25"/>
      <c r="R6" s="1"/>
      <c r="S6" s="1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6" s="7" t="e">
        <f t="shared" si="3"/>
        <v>#N/A</v>
      </c>
      <c r="W6" s="3"/>
      <c r="X6" s="1"/>
      <c r="Y6" s="1"/>
      <c r="Z6" s="1"/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/>
      <c r="AE6" s="1"/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 x14ac:dyDescent="0.35">
      <c r="A7" s="7" t="e">
        <f t="shared" si="0"/>
        <v>#N/A</v>
      </c>
      <c r="B7" s="3"/>
      <c r="C7" s="25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1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25"/>
      <c r="R7" s="1"/>
      <c r="S7" s="1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7" s="7" t="e">
        <f t="shared" si="3"/>
        <v>#N/A</v>
      </c>
      <c r="W7" s="3"/>
      <c r="X7" s="1"/>
      <c r="Y7" s="1"/>
      <c r="Z7" s="1"/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/>
      <c r="AE7" s="1"/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 x14ac:dyDescent="0.35">
      <c r="A8" s="7" t="e">
        <f t="shared" si="0"/>
        <v>#N/A</v>
      </c>
      <c r="B8" s="3"/>
      <c r="C8" s="25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25"/>
      <c r="K8" s="1"/>
      <c r="L8" s="1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25"/>
      <c r="R8" s="1"/>
      <c r="S8" s="1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8" s="7" t="e">
        <f t="shared" si="3"/>
        <v>#N/A</v>
      </c>
      <c r="W8" s="3"/>
      <c r="X8" s="1"/>
      <c r="Y8" s="1"/>
      <c r="Z8" s="1"/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/>
      <c r="AE8" s="1"/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 x14ac:dyDescent="0.35">
      <c r="A9" s="7" t="e">
        <f t="shared" si="0"/>
        <v>#N/A</v>
      </c>
      <c r="B9" s="3"/>
      <c r="C9" s="25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25"/>
      <c r="K9" s="1"/>
      <c r="L9" s="1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25"/>
      <c r="R9" s="1"/>
      <c r="S9" s="1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9" s="7" t="e">
        <f t="shared" si="3"/>
        <v>#N/A</v>
      </c>
      <c r="W9" s="3"/>
      <c r="X9" s="1"/>
      <c r="Y9" s="1"/>
      <c r="Z9" s="1"/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/>
      <c r="AE9" s="1"/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 x14ac:dyDescent="0.35">
      <c r="A10" s="7" t="e">
        <f t="shared" si="0"/>
        <v>#N/A</v>
      </c>
      <c r="B10" s="3"/>
      <c r="C10" s="25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25"/>
      <c r="K10" s="1"/>
      <c r="L10" s="1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25"/>
      <c r="R10" s="1"/>
      <c r="S10" s="1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0" s="7" t="e">
        <f t="shared" si="3"/>
        <v>#N/A</v>
      </c>
      <c r="W10" s="3"/>
      <c r="X10" s="1"/>
      <c r="Y10" s="1"/>
      <c r="Z10" s="1"/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/>
      <c r="AE10" s="1"/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 x14ac:dyDescent="0.35">
      <c r="A11" s="7" t="e">
        <f t="shared" si="0"/>
        <v>#N/A</v>
      </c>
      <c r="B11" s="3"/>
      <c r="C11" s="25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1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25"/>
      <c r="R11" s="1"/>
      <c r="S11" s="1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1" s="7" t="e">
        <f t="shared" si="3"/>
        <v>#N/A</v>
      </c>
      <c r="W11" s="3"/>
      <c r="X11" s="1"/>
      <c r="Y11" s="1"/>
      <c r="Z11" s="1"/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/>
      <c r="AE11" s="1"/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 x14ac:dyDescent="0.35">
      <c r="A12" s="7" t="e">
        <f t="shared" si="0"/>
        <v>#N/A</v>
      </c>
      <c r="B12" s="3"/>
      <c r="C12" s="25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25"/>
      <c r="K12" s="1"/>
      <c r="L12" s="1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25"/>
      <c r="R12" s="1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2" s="7" t="e">
        <f t="shared" si="3"/>
        <v>#N/A</v>
      </c>
      <c r="W12" s="3"/>
      <c r="X12" s="1"/>
      <c r="Y12" s="1"/>
      <c r="Z12" s="1"/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/>
      <c r="AE12" s="1"/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 x14ac:dyDescent="0.35">
      <c r="A13" s="7" t="e">
        <f t="shared" si="0"/>
        <v>#N/A</v>
      </c>
      <c r="B13" s="3"/>
      <c r="C13" s="25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1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25"/>
      <c r="R13" s="1"/>
      <c r="S13" s="1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3" s="7" t="e">
        <f t="shared" si="3"/>
        <v>#N/A</v>
      </c>
      <c r="W13" s="3"/>
      <c r="X13" s="1"/>
      <c r="Y13" s="1"/>
      <c r="Z13" s="1"/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/>
      <c r="AE13" s="1"/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 x14ac:dyDescent="0.35">
      <c r="A14" s="7" t="e">
        <f t="shared" si="0"/>
        <v>#N/A</v>
      </c>
      <c r="B14" s="3"/>
      <c r="C14" s="25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1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25"/>
      <c r="R14" s="1"/>
      <c r="S14" s="1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4" s="7" t="e">
        <f t="shared" si="3"/>
        <v>#N/A</v>
      </c>
      <c r="W14" s="3"/>
      <c r="X14" s="1"/>
      <c r="Y14" s="1"/>
      <c r="Z14" s="1"/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/>
      <c r="AE14" s="1"/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 x14ac:dyDescent="0.35">
      <c r="A15" s="7" t="e">
        <f t="shared" si="0"/>
        <v>#N/A</v>
      </c>
      <c r="B15" s="3"/>
      <c r="C15" s="25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1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25"/>
      <c r="R15" s="1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5" s="7" t="e">
        <f t="shared" si="3"/>
        <v>#N/A</v>
      </c>
      <c r="W15" s="3"/>
      <c r="X15" s="1"/>
      <c r="Y15" s="1"/>
      <c r="Z15" s="1"/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/>
      <c r="AE15" s="1"/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 x14ac:dyDescent="0.35">
      <c r="A16" s="7" t="e">
        <f t="shared" si="0"/>
        <v>#N/A</v>
      </c>
      <c r="B16" s="3"/>
      <c r="C16" s="25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25"/>
      <c r="K16" s="1"/>
      <c r="L16" s="1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25"/>
      <c r="R16" s="1"/>
      <c r="S16" s="1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6" s="7" t="e">
        <f t="shared" si="3"/>
        <v>#N/A</v>
      </c>
      <c r="W16" s="3"/>
      <c r="X16" s="1"/>
      <c r="Y16" s="1"/>
      <c r="Z16" s="1"/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/>
      <c r="AE16" s="1"/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7" spans="1:33" x14ac:dyDescent="0.35">
      <c r="A17" s="7" t="e">
        <f t="shared" si="0"/>
        <v>#N/A</v>
      </c>
      <c r="B17" s="3"/>
      <c r="C17" s="25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1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25"/>
      <c r="R17" s="1"/>
      <c r="S17" s="1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7" s="7" t="e">
        <f t="shared" si="3"/>
        <v>#N/A</v>
      </c>
      <c r="W17" s="3"/>
      <c r="X17" s="1"/>
      <c r="Y17" s="1"/>
      <c r="Z17" s="1"/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/>
      <c r="AE17" s="1"/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 x14ac:dyDescent="0.35">
      <c r="A18" s="7" t="e">
        <f t="shared" si="0"/>
        <v>#N/A</v>
      </c>
      <c r="B18" s="3"/>
      <c r="C18" s="25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25"/>
      <c r="K18" s="1"/>
      <c r="L18" s="1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25"/>
      <c r="R18" s="1"/>
      <c r="S18" s="1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8" s="7" t="e">
        <f t="shared" si="3"/>
        <v>#N/A</v>
      </c>
      <c r="W18" s="3"/>
      <c r="X18" s="1"/>
      <c r="Y18" s="1"/>
      <c r="Z18" s="1"/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/>
      <c r="AE18" s="1"/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9" spans="1:33" x14ac:dyDescent="0.35">
      <c r="A19" s="7" t="e">
        <f t="shared" si="0"/>
        <v>#N/A</v>
      </c>
      <c r="B19" s="3"/>
      <c r="C19" s="25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25"/>
      <c r="K19" s="1"/>
      <c r="L19" s="1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25"/>
      <c r="R19" s="1"/>
      <c r="S19" s="1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9" s="7" t="e">
        <f t="shared" si="3"/>
        <v>#N/A</v>
      </c>
      <c r="W19" s="3"/>
      <c r="X19" s="1"/>
      <c r="Y19" s="1"/>
      <c r="Z19" s="1"/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/>
      <c r="AE19" s="1"/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0" spans="1:33" x14ac:dyDescent="0.35">
      <c r="A20" s="7" t="e">
        <f t="shared" si="0"/>
        <v>#N/A</v>
      </c>
      <c r="B20" s="3"/>
      <c r="C20" s="25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1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25"/>
      <c r="R20" s="1"/>
      <c r="S20" s="1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0" s="7" t="e">
        <f t="shared" si="3"/>
        <v>#N/A</v>
      </c>
      <c r="W20" s="3"/>
      <c r="X20" s="1"/>
      <c r="Y20" s="1"/>
      <c r="Z20" s="1"/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/>
      <c r="AE20" s="1"/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 x14ac:dyDescent="0.35">
      <c r="A21" s="7" t="e">
        <f t="shared" si="0"/>
        <v>#N/A</v>
      </c>
      <c r="B21" s="3"/>
      <c r="C21" s="25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25"/>
      <c r="K21" s="1"/>
      <c r="L21" s="1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25"/>
      <c r="R21" s="1"/>
      <c r="S21" s="1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 t="e">
        <f t="shared" si="3"/>
        <v>#N/A</v>
      </c>
      <c r="W21" s="3"/>
      <c r="X21" s="1"/>
      <c r="Y21" s="1"/>
      <c r="Z21" s="1"/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/>
      <c r="AE21" s="1"/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2" spans="1:33" x14ac:dyDescent="0.35">
      <c r="A22" s="7" t="e">
        <f t="shared" si="0"/>
        <v>#N/A</v>
      </c>
      <c r="B22" s="3"/>
      <c r="C22" s="25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1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25"/>
      <c r="R22" s="1"/>
      <c r="S22" s="1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2" s="7" t="e">
        <f t="shared" si="3"/>
        <v>#N/A</v>
      </c>
      <c r="W22" s="3"/>
      <c r="X22" s="1"/>
      <c r="Y22" s="1"/>
      <c r="Z22" s="1"/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/>
      <c r="AE22" s="1"/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3" spans="1:33" x14ac:dyDescent="0.35">
      <c r="A23" s="7" t="e">
        <f t="shared" si="0"/>
        <v>#N/A</v>
      </c>
      <c r="B23" s="3"/>
      <c r="C23" s="25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25"/>
      <c r="K23" s="1"/>
      <c r="L23" s="1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25"/>
      <c r="R23" s="1"/>
      <c r="S23" s="1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3" s="7" t="e">
        <f t="shared" si="3"/>
        <v>#N/A</v>
      </c>
      <c r="W23" s="3"/>
      <c r="X23" s="1"/>
      <c r="Y23" s="1"/>
      <c r="Z23" s="1"/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/>
      <c r="AE23" s="1"/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4" spans="1:33" x14ac:dyDescent="0.35">
      <c r="A24" s="7" t="e">
        <f t="shared" si="0"/>
        <v>#N/A</v>
      </c>
      <c r="B24" s="3"/>
      <c r="C24" s="25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1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25"/>
      <c r="R24" s="1"/>
      <c r="S24" s="1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4" s="7" t="e">
        <f t="shared" si="3"/>
        <v>#N/A</v>
      </c>
      <c r="W24" s="3"/>
      <c r="X24" s="1"/>
      <c r="Y24" s="1"/>
      <c r="Z24" s="1"/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/>
      <c r="AE24" s="1"/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5" spans="1:33" x14ac:dyDescent="0.35">
      <c r="A25" s="7" t="e">
        <f t="shared" si="0"/>
        <v>#N/A</v>
      </c>
      <c r="B25" s="3"/>
      <c r="C25" s="25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1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25"/>
      <c r="R25" s="1"/>
      <c r="S25" s="1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5" s="7" t="e">
        <f t="shared" si="3"/>
        <v>#N/A</v>
      </c>
      <c r="W25" s="3"/>
      <c r="X25" s="1"/>
      <c r="Y25" s="1"/>
      <c r="Z25" s="1"/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/>
      <c r="AE25" s="1"/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6" spans="1:33" x14ac:dyDescent="0.35">
      <c r="A26" s="7" t="e">
        <f t="shared" si="0"/>
        <v>#N/A</v>
      </c>
      <c r="B26" s="3"/>
      <c r="C26" s="25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1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25"/>
      <c r="R26" s="1"/>
      <c r="S26" s="1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6" s="7" t="e">
        <f t="shared" si="3"/>
        <v>#N/A</v>
      </c>
      <c r="W26" s="3"/>
      <c r="X26" s="1"/>
      <c r="Y26" s="1"/>
      <c r="Z26" s="1"/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/>
      <c r="AE26" s="1"/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7" spans="1:33" x14ac:dyDescent="0.35">
      <c r="A27" s="7" t="e">
        <f t="shared" si="0"/>
        <v>#N/A</v>
      </c>
      <c r="B27" s="3"/>
      <c r="C27" s="25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25"/>
      <c r="K27" s="1"/>
      <c r="L27" s="1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25"/>
      <c r="R27" s="1"/>
      <c r="S27" s="1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7" s="7" t="e">
        <f t="shared" si="3"/>
        <v>#N/A</v>
      </c>
      <c r="W27" s="3"/>
      <c r="X27" s="1"/>
      <c r="Y27" s="1"/>
      <c r="Z27" s="1"/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/>
      <c r="AE27" s="1"/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8" spans="1:33" x14ac:dyDescent="0.35">
      <c r="A28" s="7" t="e">
        <f t="shared" si="0"/>
        <v>#N/A</v>
      </c>
      <c r="B28" s="3"/>
      <c r="C28" s="25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1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25"/>
      <c r="R28" s="1"/>
      <c r="S28" s="1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8" s="7" t="e">
        <f t="shared" si="3"/>
        <v>#N/A</v>
      </c>
      <c r="W28" s="3"/>
      <c r="X28" s="1"/>
      <c r="Y28" s="1"/>
      <c r="Z28" s="1"/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/>
      <c r="AE28" s="1"/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9" spans="1:33" x14ac:dyDescent="0.35">
      <c r="A29" s="7" t="e">
        <f t="shared" si="0"/>
        <v>#N/A</v>
      </c>
      <c r="B29" s="3"/>
      <c r="C29" s="25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1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25"/>
      <c r="R29" s="1"/>
      <c r="S29" s="1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1"/>
      <c r="Y29" s="1"/>
      <c r="Z29" s="1"/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/>
      <c r="AE29" s="1"/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0" spans="1:33" x14ac:dyDescent="0.35">
      <c r="A30" s="7" t="e">
        <f t="shared" si="0"/>
        <v>#N/A</v>
      </c>
      <c r="B30" s="3"/>
      <c r="C30" s="25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1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25"/>
      <c r="R30" s="1"/>
      <c r="S30" s="1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1"/>
      <c r="Y30" s="1"/>
      <c r="Z30" s="1"/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/>
      <c r="AE30" s="1"/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1" spans="1:33" x14ac:dyDescent="0.35">
      <c r="A31" s="7" t="e">
        <f t="shared" si="0"/>
        <v>#N/A</v>
      </c>
      <c r="B31" s="3"/>
      <c r="C31" s="25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1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25"/>
      <c r="R31" s="1"/>
      <c r="S31" s="1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1"/>
      <c r="Y31" s="1"/>
      <c r="Z31" s="1"/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/>
      <c r="AE31" s="1"/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2" spans="1:33" x14ac:dyDescent="0.35">
      <c r="A32" s="7" t="e">
        <f t="shared" si="0"/>
        <v>#N/A</v>
      </c>
      <c r="B32" s="3"/>
      <c r="C32" s="25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1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25"/>
      <c r="R32" s="1"/>
      <c r="S32" s="1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1"/>
      <c r="Y32" s="1"/>
      <c r="Z32" s="1"/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/>
      <c r="AE32" s="1"/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3" spans="32:32" x14ac:dyDescent="0.35">
      <c r="AF33">
        <f t="shared" ref="AF33" si="6">SUMIF($B:$B,AD33,$E:$E)+SUMIF($I:$I,AD33,$L:$L)+SUMIF($P:$P,AD33,$S:$S)+SUMIF($W:$W,AD33,$Z:$Z)</f>
        <v>0</v>
      </c>
    </row>
  </sheetData>
  <sortState xmlns:xlrd2="http://schemas.microsoft.com/office/spreadsheetml/2017/richdata2" ref="V4:AA32">
    <sortCondition ref="V4:V32"/>
  </sortState>
  <phoneticPr fontId="5" type="noConversion"/>
  <conditionalFormatting sqref="J4:J32">
    <cfRule type="cellIs" dxfId="13" priority="16" operator="lessThanOrEqual">
      <formula>$L$2</formula>
    </cfRule>
  </conditionalFormatting>
  <conditionalFormatting sqref="Q4:Q32">
    <cfRule type="cellIs" dxfId="12" priority="2" operator="greaterThanOrEqual">
      <formula>$S$2</formula>
    </cfRule>
    <cfRule type="cellIs" priority="17" operator="greaterThanOrEqual">
      <formula>#REF!</formula>
    </cfRule>
  </conditionalFormatting>
  <conditionalFormatting sqref="X4:X32">
    <cfRule type="cellIs" dxfId="11" priority="4" operator="greaterThanOrEqual">
      <formula>$Z$2</formula>
    </cfRule>
    <cfRule type="cellIs" dxfId="10" priority="18" operator="greaterThanOrEqual">
      <formula>$AC$2</formula>
    </cfRule>
  </conditionalFormatting>
  <conditionalFormatting sqref="AF4:AF32">
    <cfRule type="cellIs" dxfId="9" priority="1" operator="greaterThanOrEqual">
      <formula>$AG$2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5B27D-0440-45EB-9116-C3C94666772F}">
  <sheetPr>
    <tabColor theme="4"/>
  </sheetPr>
  <dimension ref="A1:AG37"/>
  <sheetViews>
    <sheetView topLeftCell="Q1" workbookViewId="0">
      <selection activeCell="AG4" sqref="AG4"/>
    </sheetView>
  </sheetViews>
  <sheetFormatPr defaultRowHeight="14.5" x14ac:dyDescent="0.35"/>
  <cols>
    <col min="1" max="1" width="8.7265625" style="13"/>
    <col min="2" max="2" width="8.7265625" style="2"/>
    <col min="4" max="4" width="23.1796875" bestFit="1" customWidth="1"/>
    <col min="6" max="6" width="10.90625" bestFit="1" customWidth="1"/>
    <col min="8" max="8" width="8.7265625" style="13"/>
    <col min="9" max="9" width="8.7265625" style="2"/>
    <col min="11" max="11" width="23.1796875" bestFit="1" customWidth="1"/>
    <col min="13" max="13" width="10.90625" bestFit="1" customWidth="1"/>
    <col min="15" max="15" width="8.7265625" style="13"/>
    <col min="16" max="16" width="8.7265625" style="2"/>
    <col min="18" max="18" width="23.1796875" style="13" bestFit="1" customWidth="1"/>
    <col min="20" max="20" width="10.90625" bestFit="1" customWidth="1"/>
    <col min="22" max="22" width="8.7265625" style="13"/>
    <col min="23" max="23" width="8.7265625" style="2"/>
    <col min="25" max="25" width="23.1796875" bestFit="1" customWidth="1"/>
    <col min="26" max="26" width="8.7265625" style="2"/>
    <col min="27" max="27" width="10.90625" bestFit="1" customWidth="1"/>
    <col min="29" max="29" width="8.7265625" style="13"/>
    <col min="31" max="31" width="23.1796875" bestFit="1" customWidth="1"/>
  </cols>
  <sheetData>
    <row r="1" spans="1:33" s="6" customFormat="1" ht="18.5" x14ac:dyDescent="0.45">
      <c r="A1" s="22" t="s">
        <v>44</v>
      </c>
      <c r="B1" s="20"/>
      <c r="H1" s="22" t="s">
        <v>51</v>
      </c>
      <c r="I1" s="20"/>
      <c r="O1" s="22" t="s">
        <v>1</v>
      </c>
      <c r="P1" s="20"/>
      <c r="R1" s="22"/>
      <c r="V1" s="22" t="s">
        <v>53</v>
      </c>
      <c r="W1" s="20"/>
      <c r="Z1" s="20"/>
      <c r="AC1" s="22" t="s">
        <v>54</v>
      </c>
    </row>
    <row r="2" spans="1:33" x14ac:dyDescent="0.35">
      <c r="A2" s="13" t="s">
        <v>60</v>
      </c>
      <c r="B2" s="2">
        <v>10.8</v>
      </c>
      <c r="C2" t="s">
        <v>59</v>
      </c>
      <c r="D2">
        <v>10.7</v>
      </c>
      <c r="H2" s="13" t="s">
        <v>52</v>
      </c>
      <c r="J2" t="s">
        <v>59</v>
      </c>
      <c r="K2">
        <v>1.54</v>
      </c>
      <c r="O2" s="13" t="s">
        <v>60</v>
      </c>
      <c r="P2" s="2">
        <v>2.35</v>
      </c>
      <c r="Q2" t="s">
        <v>59</v>
      </c>
      <c r="R2" s="13">
        <v>2.06</v>
      </c>
      <c r="V2" s="13" t="s">
        <v>55</v>
      </c>
      <c r="Y2" t="s">
        <v>59</v>
      </c>
      <c r="Z2" s="2">
        <v>35.869999999999997</v>
      </c>
      <c r="AC2" s="13" t="s">
        <v>61</v>
      </c>
      <c r="AD2">
        <v>275</v>
      </c>
      <c r="AF2" t="s">
        <v>62</v>
      </c>
      <c r="AG2" s="2">
        <v>242</v>
      </c>
    </row>
    <row r="3" spans="1:33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23" t="s">
        <v>43</v>
      </c>
      <c r="I3" s="19" t="s">
        <v>0</v>
      </c>
      <c r="J3" s="18" t="s">
        <v>41</v>
      </c>
      <c r="K3" s="18" t="s">
        <v>42</v>
      </c>
      <c r="L3" s="18" t="s">
        <v>3</v>
      </c>
      <c r="M3" s="18" t="s">
        <v>50</v>
      </c>
      <c r="O3" s="23" t="s">
        <v>43</v>
      </c>
      <c r="P3" s="19" t="s">
        <v>0</v>
      </c>
      <c r="Q3" s="18" t="s">
        <v>4</v>
      </c>
      <c r="R3" s="23" t="s">
        <v>42</v>
      </c>
      <c r="S3" s="18" t="s">
        <v>3</v>
      </c>
      <c r="T3" s="18" t="s">
        <v>50</v>
      </c>
      <c r="U3" s="30"/>
      <c r="V3" s="23" t="s">
        <v>43</v>
      </c>
      <c r="W3" s="19" t="s">
        <v>0</v>
      </c>
      <c r="X3" s="18" t="s">
        <v>4</v>
      </c>
      <c r="Y3" s="18" t="s">
        <v>42</v>
      </c>
      <c r="Z3" s="19" t="s">
        <v>3</v>
      </c>
      <c r="AA3" s="18" t="s">
        <v>50</v>
      </c>
      <c r="AC3" s="23" t="s">
        <v>43</v>
      </c>
      <c r="AD3" s="18" t="s">
        <v>0</v>
      </c>
      <c r="AE3" s="18" t="s">
        <v>42</v>
      </c>
      <c r="AF3" s="18" t="s">
        <v>3</v>
      </c>
      <c r="AG3" s="18" t="s">
        <v>50</v>
      </c>
    </row>
    <row r="4" spans="1:33" x14ac:dyDescent="0.35">
      <c r="A4" s="7" t="e">
        <f t="shared" ref="A4:A37" si="0">_xlfn.RANK.EQ(C4,C$4:C$37,1)</f>
        <v>#N/A</v>
      </c>
      <c r="B4" s="3"/>
      <c r="C4" s="29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37" si="1">_xlfn.RANK.EQ(J4,J$4:J$37,1)</f>
        <v>#N/A</v>
      </c>
      <c r="I4" s="3"/>
      <c r="J4" s="25"/>
      <c r="K4" s="1"/>
      <c r="L4" s="1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37" si="2">_xlfn.RANK.EQ(Q4,Q$4:Q$37,0)</f>
        <v>#N/A</v>
      </c>
      <c r="P4" s="3"/>
      <c r="Q4" s="31"/>
      <c r="R4" s="7"/>
      <c r="S4" s="4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4" s="5"/>
      <c r="V4" s="7" t="e">
        <f t="shared" ref="V4:V37" si="3">_xlfn.RANK.EQ(X4,X$4:X$37,0)</f>
        <v>#N/A</v>
      </c>
      <c r="W4" s="3"/>
      <c r="X4" s="25"/>
      <c r="Y4" s="1"/>
      <c r="Z4" s="3"/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37" si="4">_xlfn.RANK.EQ(AF4,AF$4:AF$37)</f>
        <v>1</v>
      </c>
      <c r="AD4" s="3"/>
      <c r="AE4" s="45"/>
      <c r="AF4" s="1">
        <f t="shared" ref="AF4:AF37" si="5"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 x14ac:dyDescent="0.35">
      <c r="A5" s="7" t="e">
        <f t="shared" si="0"/>
        <v>#N/A</v>
      </c>
      <c r="B5" s="3"/>
      <c r="C5" s="1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1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1"/>
      <c r="R5" s="7"/>
      <c r="S5" s="1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5" s="5"/>
      <c r="V5" s="7" t="e">
        <f t="shared" si="3"/>
        <v>#N/A</v>
      </c>
      <c r="W5" s="3"/>
      <c r="X5" s="25"/>
      <c r="Y5" s="1"/>
      <c r="Z5" s="3"/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/>
      <c r="AE5" s="45"/>
      <c r="AF5" s="1">
        <f t="shared" si="5"/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 x14ac:dyDescent="0.35">
      <c r="A6" s="7" t="e">
        <f t="shared" si="0"/>
        <v>#N/A</v>
      </c>
      <c r="B6" s="3"/>
      <c r="C6" s="1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1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31"/>
      <c r="R6" s="7"/>
      <c r="S6" s="4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6" s="5"/>
      <c r="V6" s="7" t="e">
        <f t="shared" si="3"/>
        <v>#N/A</v>
      </c>
      <c r="W6" s="3"/>
      <c r="X6" s="25"/>
      <c r="Y6" s="1"/>
      <c r="Z6" s="3"/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/>
      <c r="AE6" s="45"/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 x14ac:dyDescent="0.35">
      <c r="A7" s="7" t="e">
        <f t="shared" si="0"/>
        <v>#N/A</v>
      </c>
      <c r="B7" s="3"/>
      <c r="C7" s="29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1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31"/>
      <c r="R7" s="7"/>
      <c r="S7" s="4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7" s="5"/>
      <c r="V7" s="7" t="e">
        <f t="shared" si="3"/>
        <v>#N/A</v>
      </c>
      <c r="W7" s="3"/>
      <c r="X7" s="25"/>
      <c r="Y7" s="1"/>
      <c r="Z7" s="3"/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/>
      <c r="AE7" s="45"/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 x14ac:dyDescent="0.35">
      <c r="A8" s="7" t="e">
        <f t="shared" si="0"/>
        <v>#N/A</v>
      </c>
      <c r="B8" s="3"/>
      <c r="C8" s="29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25"/>
      <c r="K8" s="1"/>
      <c r="L8" s="1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31"/>
      <c r="R8" s="7"/>
      <c r="S8" s="4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8" s="5"/>
      <c r="V8" s="7" t="e">
        <f t="shared" si="3"/>
        <v>#N/A</v>
      </c>
      <c r="W8" s="3"/>
      <c r="X8" s="25"/>
      <c r="Y8" s="1"/>
      <c r="Z8" s="3"/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/>
      <c r="AE8" s="45"/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 x14ac:dyDescent="0.35">
      <c r="A9" s="7" t="e">
        <f t="shared" si="0"/>
        <v>#N/A</v>
      </c>
      <c r="B9" s="3"/>
      <c r="C9" s="1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1"/>
      <c r="K9" s="1"/>
      <c r="L9" s="1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31"/>
      <c r="R9" s="7"/>
      <c r="S9" s="4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9" s="5"/>
      <c r="V9" s="7" t="e">
        <f t="shared" si="3"/>
        <v>#N/A</v>
      </c>
      <c r="W9" s="3"/>
      <c r="X9" s="25"/>
      <c r="Y9" s="1"/>
      <c r="Z9" s="3"/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/>
      <c r="AE9" s="45"/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 x14ac:dyDescent="0.35">
      <c r="A10" s="7" t="e">
        <f t="shared" si="0"/>
        <v>#N/A</v>
      </c>
      <c r="B10" s="3"/>
      <c r="C10" s="29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1"/>
      <c r="K10" s="1"/>
      <c r="L10" s="1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31"/>
      <c r="R10" s="7"/>
      <c r="S10" s="4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0" s="5"/>
      <c r="V10" s="7" t="e">
        <f t="shared" si="3"/>
        <v>#N/A</v>
      </c>
      <c r="W10" s="3"/>
      <c r="X10" s="25"/>
      <c r="Y10" s="1"/>
      <c r="Z10" s="3"/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/>
      <c r="AE10" s="45"/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 x14ac:dyDescent="0.35">
      <c r="A11" s="7" t="e">
        <f t="shared" si="0"/>
        <v>#N/A</v>
      </c>
      <c r="B11" s="3"/>
      <c r="C11" s="29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1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31"/>
      <c r="R11" s="7"/>
      <c r="S11" s="4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1" s="5"/>
      <c r="V11" s="7" t="e">
        <f t="shared" si="3"/>
        <v>#N/A</v>
      </c>
      <c r="W11" s="3"/>
      <c r="X11" s="25"/>
      <c r="Y11" s="1"/>
      <c r="Z11" s="3"/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/>
      <c r="AE11" s="45"/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 x14ac:dyDescent="0.35">
      <c r="A12" s="7" t="e">
        <f t="shared" si="0"/>
        <v>#N/A</v>
      </c>
      <c r="B12" s="3"/>
      <c r="C12" s="1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1"/>
      <c r="K12" s="1"/>
      <c r="L12" s="1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1"/>
      <c r="R12" s="7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2" s="5"/>
      <c r="V12" s="7" t="e">
        <f t="shared" si="3"/>
        <v>#N/A</v>
      </c>
      <c r="W12" s="3"/>
      <c r="X12" s="25"/>
      <c r="Y12" s="1"/>
      <c r="Z12" s="3"/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/>
      <c r="AE12" s="45"/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 x14ac:dyDescent="0.35">
      <c r="A13" s="7" t="e">
        <f t="shared" si="0"/>
        <v>#N/A</v>
      </c>
      <c r="B13" s="3"/>
      <c r="C13" s="29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1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1"/>
      <c r="R13" s="7"/>
      <c r="S13" s="1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3" s="5"/>
      <c r="V13" s="7" t="e">
        <f t="shared" si="3"/>
        <v>#N/A</v>
      </c>
      <c r="W13" s="3"/>
      <c r="X13" s="25"/>
      <c r="Y13" s="1"/>
      <c r="Z13" s="3"/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/>
      <c r="AE13" s="45"/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 x14ac:dyDescent="0.35">
      <c r="A14" s="7" t="e">
        <f t="shared" si="0"/>
        <v>#N/A</v>
      </c>
      <c r="B14" s="3"/>
      <c r="C14" s="1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1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1"/>
      <c r="R14" s="7"/>
      <c r="S14" s="1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4" s="5"/>
      <c r="V14" s="7" t="e">
        <f t="shared" si="3"/>
        <v>#N/A</v>
      </c>
      <c r="W14" s="3"/>
      <c r="X14" s="25"/>
      <c r="Y14" s="1"/>
      <c r="Z14" s="3"/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/>
      <c r="AE14" s="45"/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 x14ac:dyDescent="0.35">
      <c r="A15" s="7" t="e">
        <f t="shared" si="0"/>
        <v>#N/A</v>
      </c>
      <c r="B15" s="3"/>
      <c r="C15" s="29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1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1"/>
      <c r="R15" s="7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5" s="5"/>
      <c r="V15" s="7" t="e">
        <f t="shared" si="3"/>
        <v>#N/A</v>
      </c>
      <c r="W15" s="3"/>
      <c r="X15" s="25"/>
      <c r="Y15" s="1"/>
      <c r="Z15" s="3"/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/>
      <c r="AE15" s="45"/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 x14ac:dyDescent="0.35">
      <c r="A16" s="7" t="e">
        <f t="shared" si="0"/>
        <v>#N/A</v>
      </c>
      <c r="B16" s="3"/>
      <c r="C16" s="29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25"/>
      <c r="K16" s="1"/>
      <c r="L16" s="1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31"/>
      <c r="R16" s="7"/>
      <c r="S16" s="4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6" s="5"/>
      <c r="V16" s="7" t="e">
        <f t="shared" si="3"/>
        <v>#N/A</v>
      </c>
      <c r="W16" s="3"/>
      <c r="X16" s="25"/>
      <c r="Y16" s="1"/>
      <c r="Z16" s="3"/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/>
      <c r="AE16" s="45"/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7" spans="1:33" x14ac:dyDescent="0.35">
      <c r="A17" s="7" t="e">
        <f t="shared" si="0"/>
        <v>#N/A</v>
      </c>
      <c r="B17" s="3"/>
      <c r="C17" s="29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1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25"/>
      <c r="R17" s="7"/>
      <c r="S17" s="1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7" s="5"/>
      <c r="V17" s="7" t="e">
        <f t="shared" si="3"/>
        <v>#N/A</v>
      </c>
      <c r="W17" s="3"/>
      <c r="X17" s="25"/>
      <c r="Y17" s="1"/>
      <c r="Z17" s="3"/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/>
      <c r="AE17" s="45"/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8" spans="1:33" x14ac:dyDescent="0.35">
      <c r="A18" s="7" t="e">
        <f t="shared" si="0"/>
        <v>#N/A</v>
      </c>
      <c r="B18" s="3"/>
      <c r="C18" s="29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1"/>
      <c r="K18" s="1"/>
      <c r="L18" s="1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1"/>
      <c r="R18" s="7"/>
      <c r="S18" s="1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8" s="5"/>
      <c r="V18" s="7" t="e">
        <f t="shared" si="3"/>
        <v>#N/A</v>
      </c>
      <c r="W18" s="3"/>
      <c r="X18" s="25"/>
      <c r="Y18" s="1"/>
      <c r="Z18" s="3"/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/>
      <c r="AE18" s="45"/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9" spans="1:33" x14ac:dyDescent="0.35">
      <c r="A19" s="7" t="e">
        <f t="shared" si="0"/>
        <v>#N/A</v>
      </c>
      <c r="B19" s="3"/>
      <c r="C19" s="29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1"/>
      <c r="K19" s="1"/>
      <c r="L19" s="1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31"/>
      <c r="R19" s="7"/>
      <c r="S19" s="4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19" s="5"/>
      <c r="V19" s="7" t="e">
        <f t="shared" si="3"/>
        <v>#N/A</v>
      </c>
      <c r="W19" s="3"/>
      <c r="X19" s="25"/>
      <c r="Y19" s="1"/>
      <c r="Z19" s="3"/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/>
      <c r="AE19" s="45"/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0" spans="1:33" x14ac:dyDescent="0.35">
      <c r="A20" s="7" t="e">
        <f t="shared" si="0"/>
        <v>#N/A</v>
      </c>
      <c r="B20" s="3"/>
      <c r="C20" s="1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1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1"/>
      <c r="R20" s="7"/>
      <c r="S20" s="1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0" s="5"/>
      <c r="V20" s="7" t="e">
        <f t="shared" si="3"/>
        <v>#N/A</v>
      </c>
      <c r="W20" s="3"/>
      <c r="X20" s="25"/>
      <c r="Y20" s="1"/>
      <c r="Z20" s="3"/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/>
      <c r="AE20" s="45"/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1" spans="1:33" x14ac:dyDescent="0.35">
      <c r="A21" s="7" t="e">
        <f t="shared" si="0"/>
        <v>#N/A</v>
      </c>
      <c r="B21" s="3"/>
      <c r="C21" s="29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1"/>
      <c r="K21" s="1"/>
      <c r="L21" s="1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1"/>
      <c r="R21" s="7"/>
      <c r="S21" s="1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1" s="5"/>
      <c r="V21" s="7" t="e">
        <f t="shared" si="3"/>
        <v>#N/A</v>
      </c>
      <c r="W21" s="3"/>
      <c r="X21" s="25"/>
      <c r="Y21" s="1"/>
      <c r="Z21" s="3"/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/>
      <c r="AE21" s="45"/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2" spans="1:33" x14ac:dyDescent="0.35">
      <c r="A22" s="7" t="e">
        <f t="shared" si="0"/>
        <v>#N/A</v>
      </c>
      <c r="B22" s="3"/>
      <c r="C22" s="1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1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1"/>
      <c r="R22" s="7"/>
      <c r="S22" s="1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2" s="5"/>
      <c r="V22" s="7" t="e">
        <f t="shared" si="3"/>
        <v>#N/A</v>
      </c>
      <c r="W22" s="3"/>
      <c r="X22" s="1"/>
      <c r="Y22" s="1"/>
      <c r="Z22" s="3"/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/>
      <c r="AE22" s="45"/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3" spans="1:33" x14ac:dyDescent="0.35">
      <c r="A23" s="7" t="e">
        <f t="shared" si="0"/>
        <v>#N/A</v>
      </c>
      <c r="B23" s="3"/>
      <c r="C23" s="29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1"/>
      <c r="K23" s="1"/>
      <c r="L23" s="1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31"/>
      <c r="R23" s="7"/>
      <c r="S23" s="4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3" s="5"/>
      <c r="V23" s="7" t="e">
        <f t="shared" si="3"/>
        <v>#N/A</v>
      </c>
      <c r="W23" s="3"/>
      <c r="X23" s="1"/>
      <c r="Y23" s="1"/>
      <c r="Z23" s="3"/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/>
      <c r="AE23" s="45"/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4" spans="1:33" x14ac:dyDescent="0.35">
      <c r="A24" s="7" t="e">
        <f t="shared" si="0"/>
        <v>#N/A</v>
      </c>
      <c r="B24" s="3"/>
      <c r="C24" s="29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1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31"/>
      <c r="R24" s="7"/>
      <c r="S24" s="4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4" s="5"/>
      <c r="V24" s="7" t="e">
        <f t="shared" si="3"/>
        <v>#N/A</v>
      </c>
      <c r="W24" s="3"/>
      <c r="X24" s="1"/>
      <c r="Y24" s="1"/>
      <c r="Z24" s="3"/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/>
      <c r="AE24" s="45"/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5" spans="1:33" x14ac:dyDescent="0.35">
      <c r="A25" s="7" t="e">
        <f t="shared" si="0"/>
        <v>#N/A</v>
      </c>
      <c r="B25" s="3"/>
      <c r="C25" s="29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1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31"/>
      <c r="R25" s="7"/>
      <c r="S25" s="4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5" s="5"/>
      <c r="V25" s="7" t="e">
        <f t="shared" si="3"/>
        <v>#N/A</v>
      </c>
      <c r="W25" s="3"/>
      <c r="X25" s="1"/>
      <c r="Y25" s="1"/>
      <c r="Z25" s="3"/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/>
      <c r="AE25" s="45"/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6" spans="1:33" x14ac:dyDescent="0.35">
      <c r="A26" s="7" t="e">
        <f t="shared" si="0"/>
        <v>#N/A</v>
      </c>
      <c r="B26" s="3"/>
      <c r="C26" s="29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1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31"/>
      <c r="R26" s="7"/>
      <c r="S26" s="4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6" s="5"/>
      <c r="V26" s="7" t="e">
        <f t="shared" si="3"/>
        <v>#N/A</v>
      </c>
      <c r="W26" s="3"/>
      <c r="X26" s="25"/>
      <c r="Y26" s="1"/>
      <c r="Z26" s="3"/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/>
      <c r="AE26" s="45"/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7" spans="1:33" x14ac:dyDescent="0.35">
      <c r="A27" s="7" t="e">
        <f t="shared" si="0"/>
        <v>#N/A</v>
      </c>
      <c r="B27" s="3"/>
      <c r="C27" s="29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25"/>
      <c r="K27" s="1"/>
      <c r="L27" s="1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31"/>
      <c r="R27" s="7"/>
      <c r="S27" s="4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7" s="5"/>
      <c r="V27" s="7" t="e">
        <f t="shared" si="3"/>
        <v>#N/A</v>
      </c>
      <c r="W27" s="3"/>
      <c r="X27" s="25"/>
      <c r="Y27" s="1"/>
      <c r="Z27" s="3"/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/>
      <c r="AE27" s="45"/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8" spans="1:33" x14ac:dyDescent="0.35">
      <c r="A28" s="7" t="e">
        <f t="shared" si="0"/>
        <v>#N/A</v>
      </c>
      <c r="B28" s="3"/>
      <c r="C28" s="29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1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31"/>
      <c r="R28" s="7"/>
      <c r="S28" s="4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U28" s="5"/>
      <c r="V28" s="7" t="e">
        <f t="shared" si="3"/>
        <v>#N/A</v>
      </c>
      <c r="W28" s="3"/>
      <c r="X28" s="25"/>
      <c r="Y28" s="1"/>
      <c r="Z28" s="3"/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/>
      <c r="AE28" s="45"/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29" spans="1:33" x14ac:dyDescent="0.35">
      <c r="A29" s="7" t="e">
        <f t="shared" si="0"/>
        <v>#N/A</v>
      </c>
      <c r="B29" s="3"/>
      <c r="C29" s="1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1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31"/>
      <c r="R29" s="7"/>
      <c r="S29" s="4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25"/>
      <c r="Y29" s="1"/>
      <c r="Z29" s="3"/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/>
      <c r="AE29" s="45"/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0" spans="1:33" x14ac:dyDescent="0.35">
      <c r="A30" s="7" t="e">
        <f t="shared" si="0"/>
        <v>#N/A</v>
      </c>
      <c r="B30" s="3"/>
      <c r="C30" s="1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1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31"/>
      <c r="R30" s="7"/>
      <c r="S30" s="4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25"/>
      <c r="Y30" s="1"/>
      <c r="Z30" s="3"/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/>
      <c r="AE30" s="45"/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1" spans="1:33" x14ac:dyDescent="0.35">
      <c r="A31" s="7" t="e">
        <f t="shared" si="0"/>
        <v>#N/A</v>
      </c>
      <c r="B31" s="3"/>
      <c r="C31" s="29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1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31"/>
      <c r="R31" s="7"/>
      <c r="S31" s="4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25"/>
      <c r="Y31" s="1"/>
      <c r="Z31" s="3"/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/>
      <c r="AE31" s="45"/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2" spans="1:33" x14ac:dyDescent="0.35">
      <c r="A32" s="7" t="e">
        <f t="shared" si="0"/>
        <v>#N/A</v>
      </c>
      <c r="B32" s="3"/>
      <c r="C32" s="29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1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31"/>
      <c r="R32" s="7"/>
      <c r="S32" s="4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25"/>
      <c r="Y32" s="1"/>
      <c r="Z32" s="3"/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/>
      <c r="AE32" s="45"/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3" spans="1:33" x14ac:dyDescent="0.35">
      <c r="A33" s="7" t="e">
        <f t="shared" si="0"/>
        <v>#N/A</v>
      </c>
      <c r="B33" s="3"/>
      <c r="C33" s="29"/>
      <c r="D33" s="1"/>
      <c r="E33" s="1"/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3" s="7" t="e">
        <f t="shared" si="1"/>
        <v>#N/A</v>
      </c>
      <c r="I33" s="3"/>
      <c r="J33" s="1"/>
      <c r="K33" s="1"/>
      <c r="L33" s="1"/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 t="e">
        <f t="shared" si="2"/>
        <v>#N/A</v>
      </c>
      <c r="P33" s="3"/>
      <c r="Q33" s="31"/>
      <c r="R33" s="7"/>
      <c r="S33" s="4"/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3" s="7" t="e">
        <f t="shared" si="3"/>
        <v>#N/A</v>
      </c>
      <c r="W33" s="3"/>
      <c r="X33" s="1"/>
      <c r="Y33" s="1"/>
      <c r="Z33" s="3"/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1</v>
      </c>
      <c r="AD33" s="3"/>
      <c r="AE33" s="45"/>
      <c r="AF33" s="1">
        <f t="shared" si="5"/>
        <v>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4" spans="1:33" x14ac:dyDescent="0.35">
      <c r="A34" s="7" t="e">
        <f t="shared" si="0"/>
        <v>#N/A</v>
      </c>
      <c r="B34" s="3"/>
      <c r="C34" s="29"/>
      <c r="D34" s="1"/>
      <c r="E34" s="1"/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4" s="7" t="e">
        <f t="shared" si="1"/>
        <v>#N/A</v>
      </c>
      <c r="I34" s="3"/>
      <c r="J34" s="25"/>
      <c r="K34" s="1"/>
      <c r="L34" s="1"/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 t="e">
        <f t="shared" si="2"/>
        <v>#N/A</v>
      </c>
      <c r="P34" s="3"/>
      <c r="Q34" s="31"/>
      <c r="R34" s="7"/>
      <c r="S34" s="4"/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4" s="7" t="e">
        <f t="shared" si="3"/>
        <v>#N/A</v>
      </c>
      <c r="W34" s="3"/>
      <c r="X34" s="1"/>
      <c r="Y34" s="1"/>
      <c r="Z34" s="3"/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 t="shared" si="4"/>
        <v>1</v>
      </c>
      <c r="AD34" s="3"/>
      <c r="AE34" s="45"/>
      <c r="AF34" s="1">
        <f t="shared" si="5"/>
        <v>0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5" spans="1:33" x14ac:dyDescent="0.35">
      <c r="A35" s="7" t="e">
        <f t="shared" si="0"/>
        <v>#N/A</v>
      </c>
      <c r="B35" s="3"/>
      <c r="C35" s="29"/>
      <c r="D35" s="1"/>
      <c r="E35" s="1"/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5" s="7" t="e">
        <f t="shared" si="1"/>
        <v>#N/A</v>
      </c>
      <c r="I35" s="3"/>
      <c r="J35" s="25"/>
      <c r="K35" s="1"/>
      <c r="L35" s="1"/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 t="e">
        <f t="shared" si="2"/>
        <v>#N/A</v>
      </c>
      <c r="P35" s="3"/>
      <c r="Q35" s="31"/>
      <c r="R35" s="7"/>
      <c r="S35" s="4"/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 t="e">
        <f t="shared" si="3"/>
        <v>#N/A</v>
      </c>
      <c r="W35" s="3"/>
      <c r="X35" s="1"/>
      <c r="Y35" s="1"/>
      <c r="Z35" s="3"/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5" s="7">
        <f t="shared" si="4"/>
        <v>1</v>
      </c>
      <c r="AD35" s="3"/>
      <c r="AE35" s="45"/>
      <c r="AF35" s="1">
        <f t="shared" si="5"/>
        <v>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6" spans="1:33" x14ac:dyDescent="0.35">
      <c r="A36" s="7" t="e">
        <f t="shared" si="0"/>
        <v>#N/A</v>
      </c>
      <c r="B36" s="3"/>
      <c r="C36" s="29"/>
      <c r="D36" s="1"/>
      <c r="E36" s="1"/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6" s="7" t="e">
        <f t="shared" si="1"/>
        <v>#N/A</v>
      </c>
      <c r="I36" s="3"/>
      <c r="J36" s="1"/>
      <c r="K36" s="1"/>
      <c r="L36" s="1"/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6" s="7" t="e">
        <f t="shared" si="2"/>
        <v>#N/A</v>
      </c>
      <c r="P36" s="3"/>
      <c r="Q36" s="31"/>
      <c r="R36" s="7"/>
      <c r="S36" s="4"/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 t="e">
        <f t="shared" si="3"/>
        <v>#N/A</v>
      </c>
      <c r="W36" s="3"/>
      <c r="X36" s="1"/>
      <c r="Y36" s="1"/>
      <c r="Z36" s="3"/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6" s="7">
        <f t="shared" si="4"/>
        <v>1</v>
      </c>
      <c r="AD36" s="3"/>
      <c r="AE36" s="45"/>
      <c r="AF36" s="1">
        <f t="shared" si="5"/>
        <v>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37" spans="1:33" x14ac:dyDescent="0.35">
      <c r="A37" s="7" t="e">
        <f t="shared" si="0"/>
        <v>#N/A</v>
      </c>
      <c r="B37" s="3"/>
      <c r="C37" s="29"/>
      <c r="D37" s="1"/>
      <c r="E37" s="1"/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7" s="7" t="e">
        <f t="shared" si="1"/>
        <v>#N/A</v>
      </c>
      <c r="I37" s="3"/>
      <c r="J37" s="25"/>
      <c r="K37" s="1"/>
      <c r="L37" s="1"/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 t="e">
        <f t="shared" si="2"/>
        <v>#N/A</v>
      </c>
      <c r="P37" s="3"/>
      <c r="Q37" s="31"/>
      <c r="R37" s="7"/>
      <c r="S37" s="4"/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7" s="7" t="e">
        <f t="shared" si="3"/>
        <v>#N/A</v>
      </c>
      <c r="W37" s="3"/>
      <c r="X37" s="1"/>
      <c r="Y37" s="1"/>
      <c r="Z37" s="3"/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1</v>
      </c>
      <c r="AD37" s="3"/>
      <c r="AE37" s="45"/>
      <c r="AF37" s="1">
        <f t="shared" si="5"/>
        <v>0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</sheetData>
  <sortState xmlns:xlrd2="http://schemas.microsoft.com/office/spreadsheetml/2017/richdata2" ref="AC4:AG37">
    <sortCondition ref="AD4:AD37"/>
  </sortState>
  <phoneticPr fontId="5" type="noConversion"/>
  <conditionalFormatting sqref="J4:J37">
    <cfRule type="cellIs" dxfId="8" priority="1" operator="lessThanOrEqual">
      <formula>$K$2</formula>
    </cfRule>
  </conditionalFormatting>
  <conditionalFormatting sqref="Q4:Q37">
    <cfRule type="cellIs" dxfId="7" priority="2" operator="greaterThan">
      <formula>$R$2</formula>
    </cfRule>
  </conditionalFormatting>
  <conditionalFormatting sqref="X4:X37">
    <cfRule type="cellIs" dxfId="6" priority="3" operator="greaterThan">
      <formula>$Z$2</formula>
    </cfRule>
  </conditionalFormatting>
  <conditionalFormatting sqref="AF4:AF37">
    <cfRule type="cellIs" dxfId="5" priority="44" operator="greaterThanOrEqual">
      <formula>$AG$2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6E6B6-7F4D-4F7A-B520-23A4163C78CF}">
  <sheetPr>
    <tabColor rgb="FFFF0000"/>
  </sheetPr>
  <dimension ref="A1:AG37"/>
  <sheetViews>
    <sheetView topLeftCell="J20" workbookViewId="0">
      <selection activeCell="W37" sqref="W4:Y37"/>
    </sheetView>
  </sheetViews>
  <sheetFormatPr defaultRowHeight="14.5" x14ac:dyDescent="0.35"/>
  <cols>
    <col min="1" max="1" width="8.7265625" style="13"/>
    <col min="2" max="2" width="8.7265625" style="2"/>
    <col min="4" max="4" width="18.1796875" bestFit="1" customWidth="1"/>
    <col min="6" max="6" width="10.90625" bestFit="1" customWidth="1"/>
    <col min="8" max="8" width="8.7265625" style="13"/>
    <col min="9" max="9" width="8.7265625" style="2"/>
    <col min="11" max="11" width="18.1796875" bestFit="1" customWidth="1"/>
    <col min="12" max="12" width="8.7265625" style="2"/>
    <col min="13" max="13" width="10.90625" bestFit="1" customWidth="1"/>
    <col min="16" max="16" width="8.7265625" style="2"/>
    <col min="18" max="18" width="18.54296875" style="13" bestFit="1" customWidth="1"/>
    <col min="20" max="20" width="10.90625" bestFit="1" customWidth="1"/>
    <col min="22" max="22" width="8.7265625" style="13"/>
    <col min="23" max="23" width="8.7265625" style="2"/>
    <col min="25" max="25" width="18.1796875" bestFit="1" customWidth="1"/>
    <col min="26" max="26" width="8.7265625" style="2"/>
    <col min="27" max="27" width="10.90625" bestFit="1" customWidth="1"/>
    <col min="30" max="30" width="8.7265625" style="2"/>
    <col min="31" max="31" width="18.1796875" bestFit="1" customWidth="1"/>
    <col min="32" max="32" width="8.7265625" style="2"/>
    <col min="33" max="33" width="10.90625" bestFit="1" customWidth="1"/>
  </cols>
  <sheetData>
    <row r="1" spans="1:33" s="6" customFormat="1" ht="18.5" x14ac:dyDescent="0.45">
      <c r="A1" s="22" t="s">
        <v>44</v>
      </c>
      <c r="B1" s="20"/>
      <c r="H1" s="22" t="s">
        <v>51</v>
      </c>
      <c r="I1" s="20"/>
      <c r="L1" s="20"/>
      <c r="O1" s="6" t="s">
        <v>1</v>
      </c>
      <c r="P1" s="20"/>
      <c r="R1" s="22"/>
      <c r="V1" s="22" t="s">
        <v>2</v>
      </c>
      <c r="W1" s="20"/>
      <c r="Z1" s="20"/>
      <c r="AC1" s="6" t="s">
        <v>5</v>
      </c>
      <c r="AD1" s="20"/>
      <c r="AF1" s="20"/>
    </row>
    <row r="2" spans="1:33" x14ac:dyDescent="0.35">
      <c r="A2" s="13">
        <v>29</v>
      </c>
      <c r="B2" s="2">
        <v>10.8</v>
      </c>
      <c r="D2" t="s">
        <v>59</v>
      </c>
      <c r="E2">
        <v>11.1</v>
      </c>
      <c r="H2" s="13" t="s">
        <v>60</v>
      </c>
      <c r="I2" s="2">
        <v>1.55</v>
      </c>
      <c r="K2" t="s">
        <v>59</v>
      </c>
      <c r="L2" s="2">
        <v>1.58</v>
      </c>
      <c r="O2" t="s">
        <v>60</v>
      </c>
      <c r="P2" s="2">
        <v>2.14</v>
      </c>
      <c r="R2" s="13" t="s">
        <v>58</v>
      </c>
      <c r="S2" s="26">
        <v>2</v>
      </c>
      <c r="V2" s="13" t="s">
        <v>63</v>
      </c>
      <c r="W2" s="2">
        <v>37.700000000000003</v>
      </c>
      <c r="Y2" t="s">
        <v>59</v>
      </c>
      <c r="Z2" s="2">
        <v>26.72</v>
      </c>
      <c r="AC2" t="s">
        <v>56</v>
      </c>
      <c r="AF2" s="2" t="s">
        <v>62</v>
      </c>
      <c r="AG2">
        <v>212</v>
      </c>
    </row>
    <row r="3" spans="1:33" x14ac:dyDescent="0.35">
      <c r="A3" s="23" t="s">
        <v>43</v>
      </c>
      <c r="B3" s="19" t="s">
        <v>0</v>
      </c>
      <c r="C3" s="18" t="s">
        <v>41</v>
      </c>
      <c r="D3" s="18" t="s">
        <v>42</v>
      </c>
      <c r="E3" s="18" t="s">
        <v>3</v>
      </c>
      <c r="F3" s="18" t="s">
        <v>50</v>
      </c>
      <c r="H3" s="7" t="s">
        <v>43</v>
      </c>
      <c r="I3" s="3" t="s">
        <v>0</v>
      </c>
      <c r="J3" s="1" t="s">
        <v>41</v>
      </c>
      <c r="K3" s="1" t="s">
        <v>42</v>
      </c>
      <c r="L3" s="3" t="s">
        <v>3</v>
      </c>
      <c r="M3" s="1" t="s">
        <v>50</v>
      </c>
      <c r="O3" s="18" t="s">
        <v>43</v>
      </c>
      <c r="P3" s="19" t="s">
        <v>0</v>
      </c>
      <c r="Q3" s="18" t="s">
        <v>4</v>
      </c>
      <c r="R3" s="23" t="s">
        <v>42</v>
      </c>
      <c r="S3" s="18" t="s">
        <v>3</v>
      </c>
      <c r="T3" s="18" t="s">
        <v>50</v>
      </c>
      <c r="U3" s="27"/>
      <c r="V3" s="23" t="s">
        <v>43</v>
      </c>
      <c r="W3" s="19" t="s">
        <v>0</v>
      </c>
      <c r="X3" s="18" t="s">
        <v>4</v>
      </c>
      <c r="Y3" s="18" t="s">
        <v>42</v>
      </c>
      <c r="Z3" s="19" t="s">
        <v>3</v>
      </c>
      <c r="AA3" s="18" t="s">
        <v>50</v>
      </c>
      <c r="AC3" s="18" t="s">
        <v>43</v>
      </c>
      <c r="AD3" s="19" t="s">
        <v>0</v>
      </c>
      <c r="AE3" s="18" t="s">
        <v>42</v>
      </c>
      <c r="AF3" s="19" t="s">
        <v>3</v>
      </c>
      <c r="AG3" s="18" t="s">
        <v>50</v>
      </c>
    </row>
    <row r="4" spans="1:33" x14ac:dyDescent="0.35">
      <c r="A4" s="7" t="e">
        <f t="shared" ref="A4:A37" si="0">_xlfn.RANK.EQ(C4,C$4:C$37,1)</f>
        <v>#N/A</v>
      </c>
      <c r="B4" s="3"/>
      <c r="C4" s="29"/>
      <c r="D4" s="1"/>
      <c r="E4" s="1"/>
      <c r="F4" s="3" t="str" cm="1">
        <f t="array" ref="F4">_xlfn.LET(_xlpm.n,VALUE($B4),_xlfn.IFS(AND(_xlpm.n&gt;=0,_xlpm.n&lt;=199),"Yate",AND(_xlpm.n&gt;=200,_xlpm.n&lt;=299),"B&amp;W",AND(_xlpm.n&gt;=300,_xlpm.n&lt;=399),"Cheltenham",AND(_xlpm.n&gt;=500,_xlpm.n&lt;=599),"North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4" s="7" t="e">
        <f t="shared" ref="H4:H37" si="1">_xlfn.RANK.EQ(J4,J$4:J$37,1)</f>
        <v>#N/A</v>
      </c>
      <c r="I4" s="3"/>
      <c r="J4" s="25"/>
      <c r="K4" s="1"/>
      <c r="L4" s="3"/>
      <c r="M4" s="3" t="str" cm="1">
        <f t="array" ref="M4">_xlfn.LET(_xlpm.n,VALUE($I4),_xlfn.IFS(AND(_xlpm.n&gt;=0,_xlpm.n&lt;=199),"Yate",AND(_xlpm.n&gt;=200,_xlpm.n&lt;=299),"B&amp;W",AND(_xlpm.n&gt;=300,_xlpm.n&lt;=399),"Cheltenham",AND(_xlpm.n&gt;=500,_xlpm.n&lt;=599),"North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4" s="7" t="e">
        <f t="shared" ref="O4:O37" si="2">_xlfn.RANK.EQ(Q4,Q$4:Q$37,0)</f>
        <v>#N/A</v>
      </c>
      <c r="P4" s="3"/>
      <c r="Q4" s="4"/>
      <c r="R4" s="7"/>
      <c r="S4" s="4"/>
      <c r="T4" s="3" t="str" cm="1">
        <f t="array" ref="T4">_xlfn.LET(_xlpm.n,VALUE($P4),_xlfn.IFS(AND(_xlpm.n&gt;=0,_xlpm.n&lt;=199),"Yate",AND(_xlpm.n&gt;=200,_xlpm.n&lt;=299),"B&amp;W",AND(_xlpm.n&gt;=300,_xlpm.n&lt;=399),"Cheltenham",AND(_xlpm.n&gt;=500,_xlpm.n&lt;=599),"North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4" s="7" t="e">
        <f t="shared" ref="V4:V37" si="3">_xlfn.RANK.EQ(X4,X$4:X$37,0)</f>
        <v>#N/A</v>
      </c>
      <c r="W4" s="3"/>
      <c r="X4" s="1"/>
      <c r="Y4" s="1"/>
      <c r="Z4" s="3">
        <v>33</v>
      </c>
      <c r="AA4" s="3" t="str" cm="1">
        <f t="array" ref="AA4">_xlfn.LET(_xlpm.n,VALUE($W4),_xlfn.IFS(AND(_xlpm.n&gt;=0,_xlpm.n&lt;=199),"Yate",AND(_xlpm.n&gt;=200,_xlpm.n&lt;=299),"B&amp;W",AND(_xlpm.n&gt;=300,_xlpm.n&lt;=399),"Cheltenham",AND(_xlpm.n&gt;=500,_xlpm.n&lt;=599),"North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4" s="7">
        <f t="shared" ref="AC4:AC37" si="4">_xlfn.RANK.EQ(AF4,AF$4:AF$37)</f>
        <v>1</v>
      </c>
      <c r="AD4" s="3" t="s">
        <v>120</v>
      </c>
      <c r="AE4" s="1" t="s">
        <v>103</v>
      </c>
      <c r="AF4" s="1">
        <f>SUMIF($B:$B,AD4,$E:$E)+SUMIF($I:$I,AD4,$L:$L)+SUMIF($P:$P,AD4,$S:$S)+SUMIF($W:$W,AD4,$Z:$Z)</f>
        <v>0</v>
      </c>
      <c r="AG4" s="3" t="str" cm="1">
        <f t="array" ref="AG4">_xlfn.LET(_xlpm.n,VALUE($AD4),_xlfn.IFS(AND(_xlpm.n&gt;=0,_xlpm.n&lt;=199),"Yate",AND(_xlpm.n&gt;=200,_xlpm.n&lt;=299),"B&amp;W",AND(_xlpm.n&gt;=300,_xlpm.n&lt;=399),"Cheltenham",AND(_xlpm.n&gt;=500,_xlpm.n&lt;=599),"North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5" spans="1:33" x14ac:dyDescent="0.35">
      <c r="A5" s="7" t="e">
        <f t="shared" si="0"/>
        <v>#N/A</v>
      </c>
      <c r="B5" s="3"/>
      <c r="C5" s="29"/>
      <c r="D5" s="1"/>
      <c r="E5" s="1"/>
      <c r="F5" s="3" t="str" cm="1">
        <f t="array" ref="F5">_xlfn.LET(_xlpm.n,VALUE($B5),_xlfn.IFS(AND(_xlpm.n&gt;=0,_xlpm.n&lt;=199),"Yate",AND(_xlpm.n&gt;=200,_xlpm.n&lt;=299),"B&amp;W",AND(_xlpm.n&gt;=300,_xlpm.n&lt;=399),"Cheltenham",AND(_xlpm.n&gt;=500,_xlpm.n&lt;=599),"North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5" s="7" t="e">
        <f t="shared" si="1"/>
        <v>#N/A</v>
      </c>
      <c r="I5" s="3"/>
      <c r="J5" s="25"/>
      <c r="K5" s="1"/>
      <c r="L5" s="3"/>
      <c r="M5" s="3" t="str" cm="1">
        <f t="array" ref="M5">_xlfn.LET(_xlpm.n,VALUE($I5),_xlfn.IFS(AND(_xlpm.n&gt;=0,_xlpm.n&lt;=199),"Yate",AND(_xlpm.n&gt;=200,_xlpm.n&lt;=299),"B&amp;W",AND(_xlpm.n&gt;=300,_xlpm.n&lt;=399),"Cheltenham",AND(_xlpm.n&gt;=500,_xlpm.n&lt;=599),"North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5" s="7" t="e">
        <f t="shared" si="2"/>
        <v>#N/A</v>
      </c>
      <c r="P5" s="3"/>
      <c r="Q5" s="4"/>
      <c r="R5" s="7"/>
      <c r="S5" s="4"/>
      <c r="T5" s="3" t="str" cm="1">
        <f t="array" ref="T5">_xlfn.LET(_xlpm.n,VALUE($P5),_xlfn.IFS(AND(_xlpm.n&gt;=0,_xlpm.n&lt;=199),"Yate",AND(_xlpm.n&gt;=200,_xlpm.n&lt;=299),"B&amp;W",AND(_xlpm.n&gt;=300,_xlpm.n&lt;=399),"Cheltenham",AND(_xlpm.n&gt;=500,_xlpm.n&lt;=599),"North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5" s="7" t="e">
        <f t="shared" si="3"/>
        <v>#N/A</v>
      </c>
      <c r="W5" s="3"/>
      <c r="X5" s="1"/>
      <c r="Y5" s="1"/>
      <c r="Z5" s="3">
        <v>23</v>
      </c>
      <c r="AA5" s="3" t="str" cm="1">
        <f t="array" ref="AA5">_xlfn.LET(_xlpm.n,VALUE($W5),_xlfn.IFS(AND(_xlpm.n&gt;=0,_xlpm.n&lt;=199),"Yate",AND(_xlpm.n&gt;=200,_xlpm.n&lt;=299),"B&amp;W",AND(_xlpm.n&gt;=300,_xlpm.n&lt;=399),"Cheltenham",AND(_xlpm.n&gt;=500,_xlpm.n&lt;=599),"North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5" s="7">
        <f t="shared" si="4"/>
        <v>1</v>
      </c>
      <c r="AD5" s="3" t="s">
        <v>159</v>
      </c>
      <c r="AE5" s="1" t="s">
        <v>134</v>
      </c>
      <c r="AF5" s="1">
        <f t="shared" ref="AF5:AF37" si="5">SUMIF($B:$B,AD5,$E:$E)+SUMIF($I:$I,AD5,$L:$L)+SUMIF($P:$P,AD5,$S:$S)+SUMIF($W:$W,AD5,$Z:$Z)</f>
        <v>0</v>
      </c>
      <c r="AG5" s="3" t="str" cm="1">
        <f t="array" ref="AG5">_xlfn.LET(_xlpm.n,VALUE($AD5),_xlfn.IFS(AND(_xlpm.n&gt;=0,_xlpm.n&lt;=199),"Yate",AND(_xlpm.n&gt;=200,_xlpm.n&lt;=299),"B&amp;W",AND(_xlpm.n&gt;=300,_xlpm.n&lt;=399),"Cheltenham",AND(_xlpm.n&gt;=500,_xlpm.n&lt;=599),"North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6" spans="1:33" x14ac:dyDescent="0.35">
      <c r="A6" s="7" t="e">
        <f t="shared" si="0"/>
        <v>#N/A</v>
      </c>
      <c r="B6" s="3"/>
      <c r="C6" s="29"/>
      <c r="D6" s="1"/>
      <c r="E6" s="1"/>
      <c r="F6" s="3" t="str" cm="1">
        <f t="array" ref="F6">_xlfn.LET(_xlpm.n,VALUE($B6),_xlfn.IFS(AND(_xlpm.n&gt;=0,_xlpm.n&lt;=199),"Yate",AND(_xlpm.n&gt;=200,_xlpm.n&lt;=299),"B&amp;W",AND(_xlpm.n&gt;=300,_xlpm.n&lt;=399),"Cheltenham",AND(_xlpm.n&gt;=500,_xlpm.n&lt;=599),"North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6" s="7" t="e">
        <f t="shared" si="1"/>
        <v>#N/A</v>
      </c>
      <c r="I6" s="3"/>
      <c r="J6" s="25"/>
      <c r="K6" s="1"/>
      <c r="L6" s="3"/>
      <c r="M6" s="3" t="str" cm="1">
        <f t="array" ref="M6">_xlfn.LET(_xlpm.n,VALUE($I6),_xlfn.IFS(AND(_xlpm.n&gt;=0,_xlpm.n&lt;=199),"Yate",AND(_xlpm.n&gt;=200,_xlpm.n&lt;=299),"B&amp;W",AND(_xlpm.n&gt;=300,_xlpm.n&lt;=399),"Cheltenham",AND(_xlpm.n&gt;=500,_xlpm.n&lt;=599),"North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6" s="7" t="e">
        <f t="shared" si="2"/>
        <v>#N/A</v>
      </c>
      <c r="P6" s="3"/>
      <c r="Q6" s="4"/>
      <c r="R6" s="7"/>
      <c r="S6" s="4"/>
      <c r="T6" s="3" t="str" cm="1">
        <f t="array" ref="T6">_xlfn.LET(_xlpm.n,VALUE($P6),_xlfn.IFS(AND(_xlpm.n&gt;=0,_xlpm.n&lt;=199),"Yate",AND(_xlpm.n&gt;=200,_xlpm.n&lt;=299),"B&amp;W",AND(_xlpm.n&gt;=300,_xlpm.n&lt;=399),"Cheltenham",AND(_xlpm.n&gt;=500,_xlpm.n&lt;=599),"North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6" s="7" t="e">
        <f t="shared" si="3"/>
        <v>#N/A</v>
      </c>
      <c r="W6" s="3"/>
      <c r="X6" s="1"/>
      <c r="Y6" s="1"/>
      <c r="Z6" s="3">
        <v>24</v>
      </c>
      <c r="AA6" s="3" t="str" cm="1">
        <f t="array" ref="AA6">_xlfn.LET(_xlpm.n,VALUE($W6),_xlfn.IFS(AND(_xlpm.n&gt;=0,_xlpm.n&lt;=199),"Yate",AND(_xlpm.n&gt;=200,_xlpm.n&lt;=299),"B&amp;W",AND(_xlpm.n&gt;=300,_xlpm.n&lt;=399),"Cheltenham",AND(_xlpm.n&gt;=500,_xlpm.n&lt;=599),"North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6" s="7">
        <f t="shared" si="4"/>
        <v>1</v>
      </c>
      <c r="AD6" s="3" t="s">
        <v>118</v>
      </c>
      <c r="AE6" s="1" t="s">
        <v>39</v>
      </c>
      <c r="AF6" s="1">
        <f t="shared" si="5"/>
        <v>0</v>
      </c>
      <c r="AG6" s="3" t="str" cm="1">
        <f t="array" ref="AG6">_xlfn.LET(_xlpm.n,VALUE($AD6),_xlfn.IFS(AND(_xlpm.n&gt;=0,_xlpm.n&lt;=199),"Yate",AND(_xlpm.n&gt;=200,_xlpm.n&lt;=299),"B&amp;W",AND(_xlpm.n&gt;=300,_xlpm.n&lt;=399),"Cheltenham",AND(_xlpm.n&gt;=500,_xlpm.n&lt;=599),"North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7" spans="1:33" x14ac:dyDescent="0.35">
      <c r="A7" s="7" t="e">
        <f t="shared" si="0"/>
        <v>#N/A</v>
      </c>
      <c r="B7" s="3"/>
      <c r="C7" s="29"/>
      <c r="D7" s="1"/>
      <c r="E7" s="1"/>
      <c r="F7" s="3" t="str" cm="1">
        <f t="array" ref="F7">_xlfn.LET(_xlpm.n,VALUE($B7),_xlfn.IFS(AND(_xlpm.n&gt;=0,_xlpm.n&lt;=199),"Yate",AND(_xlpm.n&gt;=200,_xlpm.n&lt;=299),"B&amp;W",AND(_xlpm.n&gt;=300,_xlpm.n&lt;=399),"Cheltenham",AND(_xlpm.n&gt;=500,_xlpm.n&lt;=599),"North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7" s="7" t="e">
        <f t="shared" si="1"/>
        <v>#N/A</v>
      </c>
      <c r="I7" s="3"/>
      <c r="J7" s="25"/>
      <c r="K7" s="1"/>
      <c r="L7" s="3"/>
      <c r="M7" s="3" t="str" cm="1">
        <f t="array" ref="M7">_xlfn.LET(_xlpm.n,VALUE($I7),_xlfn.IFS(AND(_xlpm.n&gt;=0,_xlpm.n&lt;=199),"Yate",AND(_xlpm.n&gt;=200,_xlpm.n&lt;=299),"B&amp;W",AND(_xlpm.n&gt;=300,_xlpm.n&lt;=399),"Cheltenham",AND(_xlpm.n&gt;=500,_xlpm.n&lt;=599),"North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7" s="7" t="e">
        <f t="shared" si="2"/>
        <v>#N/A</v>
      </c>
      <c r="P7" s="3"/>
      <c r="Q7" s="1"/>
      <c r="R7" s="7"/>
      <c r="S7" s="1"/>
      <c r="T7" s="3" t="str" cm="1">
        <f t="array" ref="T7">_xlfn.LET(_xlpm.n,VALUE($P7),_xlfn.IFS(AND(_xlpm.n&gt;=0,_xlpm.n&lt;=199),"Yate",AND(_xlpm.n&gt;=200,_xlpm.n&lt;=299),"B&amp;W",AND(_xlpm.n&gt;=300,_xlpm.n&lt;=399),"Cheltenham",AND(_xlpm.n&gt;=500,_xlpm.n&lt;=599),"North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7" s="7" t="e">
        <f t="shared" si="3"/>
        <v>#N/A</v>
      </c>
      <c r="W7" s="3"/>
      <c r="X7" s="1"/>
      <c r="Y7" s="1"/>
      <c r="Z7" s="3">
        <v>48</v>
      </c>
      <c r="AA7" s="3" t="str" cm="1">
        <f t="array" ref="AA7">_xlfn.LET(_xlpm.n,VALUE($W7),_xlfn.IFS(AND(_xlpm.n&gt;=0,_xlpm.n&lt;=199),"Yate",AND(_xlpm.n&gt;=200,_xlpm.n&lt;=299),"B&amp;W",AND(_xlpm.n&gt;=300,_xlpm.n&lt;=399),"Cheltenham",AND(_xlpm.n&gt;=500,_xlpm.n&lt;=599),"North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7" s="7">
        <f t="shared" si="4"/>
        <v>1</v>
      </c>
      <c r="AD7" s="3" t="s">
        <v>94</v>
      </c>
      <c r="AE7" s="1" t="s">
        <v>135</v>
      </c>
      <c r="AF7" s="1">
        <f t="shared" si="5"/>
        <v>0</v>
      </c>
      <c r="AG7" s="3" t="str" cm="1">
        <f t="array" ref="AG7">_xlfn.LET(_xlpm.n,VALUE($AD7),_xlfn.IFS(AND(_xlpm.n&gt;=0,_xlpm.n&lt;=199),"Yate",AND(_xlpm.n&gt;=200,_xlpm.n&lt;=299),"B&amp;W",AND(_xlpm.n&gt;=300,_xlpm.n&lt;=399),"Cheltenham",AND(_xlpm.n&gt;=500,_xlpm.n&lt;=599),"North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8" spans="1:33" x14ac:dyDescent="0.35">
      <c r="A8" s="7" t="e">
        <f t="shared" si="0"/>
        <v>#N/A</v>
      </c>
      <c r="B8" s="3"/>
      <c r="C8" s="1"/>
      <c r="D8" s="1"/>
      <c r="E8" s="1"/>
      <c r="F8" s="3" t="str" cm="1">
        <f t="array" ref="F8">_xlfn.LET(_xlpm.n,VALUE($B8),_xlfn.IFS(AND(_xlpm.n&gt;=0,_xlpm.n&lt;=199),"Yate",AND(_xlpm.n&gt;=200,_xlpm.n&lt;=299),"B&amp;W",AND(_xlpm.n&gt;=300,_xlpm.n&lt;=399),"Cheltenham",AND(_xlpm.n&gt;=500,_xlpm.n&lt;=599),"North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8" s="7" t="e">
        <f t="shared" si="1"/>
        <v>#N/A</v>
      </c>
      <c r="I8" s="3"/>
      <c r="J8" s="1"/>
      <c r="K8" s="1"/>
      <c r="L8" s="3"/>
      <c r="M8" s="3" t="str" cm="1">
        <f t="array" ref="M8">_xlfn.LET(_xlpm.n,VALUE($I8),_xlfn.IFS(AND(_xlpm.n&gt;=0,_xlpm.n&lt;=199),"Yate",AND(_xlpm.n&gt;=200,_xlpm.n&lt;=299),"B&amp;W",AND(_xlpm.n&gt;=300,_xlpm.n&lt;=399),"Cheltenham",AND(_xlpm.n&gt;=500,_xlpm.n&lt;=599),"North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8" s="7" t="e">
        <f t="shared" si="2"/>
        <v>#N/A</v>
      </c>
      <c r="P8" s="3"/>
      <c r="Q8" s="4"/>
      <c r="R8" s="7"/>
      <c r="S8" s="4"/>
      <c r="T8" s="3" t="str" cm="1">
        <f t="array" ref="T8">_xlfn.LET(_xlpm.n,VALUE($P8),_xlfn.IFS(AND(_xlpm.n&gt;=0,_xlpm.n&lt;=199),"Yate",AND(_xlpm.n&gt;=200,_xlpm.n&lt;=299),"B&amp;W",AND(_xlpm.n&gt;=300,_xlpm.n&lt;=399),"Cheltenham",AND(_xlpm.n&gt;=500,_xlpm.n&lt;=599),"North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8" s="7" t="e">
        <f t="shared" si="3"/>
        <v>#N/A</v>
      </c>
      <c r="W8" s="3"/>
      <c r="X8" s="1"/>
      <c r="Y8" s="1"/>
      <c r="Z8" s="3">
        <v>21</v>
      </c>
      <c r="AA8" s="3" t="str" cm="1">
        <f t="array" ref="AA8">_xlfn.LET(_xlpm.n,VALUE($W8),_xlfn.IFS(AND(_xlpm.n&gt;=0,_xlpm.n&lt;=199),"Yate",AND(_xlpm.n&gt;=200,_xlpm.n&lt;=299),"B&amp;W",AND(_xlpm.n&gt;=300,_xlpm.n&lt;=399),"Cheltenham",AND(_xlpm.n&gt;=500,_xlpm.n&lt;=599),"North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8" s="7">
        <f t="shared" si="4"/>
        <v>1</v>
      </c>
      <c r="AD8" s="3" t="s">
        <v>88</v>
      </c>
      <c r="AE8" s="1" t="s">
        <v>136</v>
      </c>
      <c r="AF8" s="1">
        <f t="shared" si="5"/>
        <v>0</v>
      </c>
      <c r="AG8" s="3" t="str" cm="1">
        <f t="array" ref="AG8">_xlfn.LET(_xlpm.n,VALUE($AD8),_xlfn.IFS(AND(_xlpm.n&gt;=0,_xlpm.n&lt;=199),"Yate",AND(_xlpm.n&gt;=200,_xlpm.n&lt;=299),"B&amp;W",AND(_xlpm.n&gt;=300,_xlpm.n&lt;=399),"Cheltenham",AND(_xlpm.n&gt;=500,_xlpm.n&lt;=599),"North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9" spans="1:33" x14ac:dyDescent="0.35">
      <c r="A9" s="7" t="e">
        <f t="shared" si="0"/>
        <v>#N/A</v>
      </c>
      <c r="B9" s="3"/>
      <c r="C9" s="29"/>
      <c r="D9" s="1"/>
      <c r="E9" s="1"/>
      <c r="F9" s="3" t="str" cm="1">
        <f t="array" ref="F9">_xlfn.LET(_xlpm.n,VALUE($B9),_xlfn.IFS(AND(_xlpm.n&gt;=0,_xlpm.n&lt;=199),"Yate",AND(_xlpm.n&gt;=200,_xlpm.n&lt;=299),"B&amp;W",AND(_xlpm.n&gt;=300,_xlpm.n&lt;=399),"Cheltenham",AND(_xlpm.n&gt;=500,_xlpm.n&lt;=599),"North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9" s="7" t="e">
        <f t="shared" si="1"/>
        <v>#N/A</v>
      </c>
      <c r="I9" s="3"/>
      <c r="J9" s="25"/>
      <c r="K9" s="1"/>
      <c r="L9" s="3"/>
      <c r="M9" s="3" t="str" cm="1">
        <f t="array" ref="M9">_xlfn.LET(_xlpm.n,VALUE($I9),_xlfn.IFS(AND(_xlpm.n&gt;=0,_xlpm.n&lt;=199),"Yate",AND(_xlpm.n&gt;=200,_xlpm.n&lt;=299),"B&amp;W",AND(_xlpm.n&gt;=300,_xlpm.n&lt;=399),"Cheltenham",AND(_xlpm.n&gt;=500,_xlpm.n&lt;=599),"North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9" s="7" t="e">
        <f t="shared" si="2"/>
        <v>#N/A</v>
      </c>
      <c r="P9" s="3"/>
      <c r="Q9" s="1"/>
      <c r="R9" s="7"/>
      <c r="S9" s="1"/>
      <c r="T9" s="3" t="str" cm="1">
        <f t="array" ref="T9">_xlfn.LET(_xlpm.n,VALUE($P9),_xlfn.IFS(AND(_xlpm.n&gt;=0,_xlpm.n&lt;=199),"Yate",AND(_xlpm.n&gt;=200,_xlpm.n&lt;=299),"B&amp;W",AND(_xlpm.n&gt;=300,_xlpm.n&lt;=399),"Cheltenham",AND(_xlpm.n&gt;=500,_xlpm.n&lt;=599),"North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9" s="7" t="e">
        <f t="shared" si="3"/>
        <v>#N/A</v>
      </c>
      <c r="W9" s="3"/>
      <c r="X9" s="1"/>
      <c r="Y9" s="1"/>
      <c r="Z9" s="3">
        <v>31</v>
      </c>
      <c r="AA9" s="3" t="str" cm="1">
        <f t="array" ref="AA9">_xlfn.LET(_xlpm.n,VALUE($W9),_xlfn.IFS(AND(_xlpm.n&gt;=0,_xlpm.n&lt;=199),"Yate",AND(_xlpm.n&gt;=200,_xlpm.n&lt;=299),"B&amp;W",AND(_xlpm.n&gt;=300,_xlpm.n&lt;=399),"Cheltenham",AND(_xlpm.n&gt;=500,_xlpm.n&lt;=599),"North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9" s="7">
        <f t="shared" si="4"/>
        <v>1</v>
      </c>
      <c r="AD9" s="3" t="s">
        <v>96</v>
      </c>
      <c r="AE9" s="1" t="s">
        <v>137</v>
      </c>
      <c r="AF9" s="1">
        <f t="shared" si="5"/>
        <v>0</v>
      </c>
      <c r="AG9" s="3" t="str" cm="1">
        <f t="array" ref="AG9">_xlfn.LET(_xlpm.n,VALUE($AD9),_xlfn.IFS(AND(_xlpm.n&gt;=0,_xlpm.n&lt;=199),"Yate",AND(_xlpm.n&gt;=200,_xlpm.n&lt;=299),"B&amp;W",AND(_xlpm.n&gt;=300,_xlpm.n&lt;=399),"Cheltenham",AND(_xlpm.n&gt;=500,_xlpm.n&lt;=599),"North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0" spans="1:33" x14ac:dyDescent="0.35">
      <c r="A10" s="7" t="e">
        <f t="shared" si="0"/>
        <v>#N/A</v>
      </c>
      <c r="B10" s="3"/>
      <c r="C10" s="29"/>
      <c r="D10" s="1"/>
      <c r="E10" s="1"/>
      <c r="F10" s="3" t="str" cm="1">
        <f t="array" ref="F10">_xlfn.LET(_xlpm.n,VALUE($B10),_xlfn.IFS(AND(_xlpm.n&gt;=0,_xlpm.n&lt;=199),"Yate",AND(_xlpm.n&gt;=200,_xlpm.n&lt;=299),"B&amp;W",AND(_xlpm.n&gt;=300,_xlpm.n&lt;=399),"Cheltenham",AND(_xlpm.n&gt;=500,_xlpm.n&lt;=599),"North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0" s="7" t="e">
        <f t="shared" si="1"/>
        <v>#N/A</v>
      </c>
      <c r="I10" s="3"/>
      <c r="J10" s="25"/>
      <c r="K10" s="1"/>
      <c r="L10" s="3"/>
      <c r="M10" s="3" t="str" cm="1">
        <f t="array" ref="M10">_xlfn.LET(_xlpm.n,VALUE($I10),_xlfn.IFS(AND(_xlpm.n&gt;=0,_xlpm.n&lt;=199),"Yate",AND(_xlpm.n&gt;=200,_xlpm.n&lt;=299),"B&amp;W",AND(_xlpm.n&gt;=300,_xlpm.n&lt;=399),"Cheltenham",AND(_xlpm.n&gt;=500,_xlpm.n&lt;=599),"North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0" s="7" t="e">
        <f t="shared" si="2"/>
        <v>#N/A</v>
      </c>
      <c r="P10" s="3"/>
      <c r="Q10" s="1"/>
      <c r="R10" s="7"/>
      <c r="S10" s="1"/>
      <c r="T10" s="3" t="str" cm="1">
        <f t="array" ref="T10">_xlfn.LET(_xlpm.n,VALUE($P10),_xlfn.IFS(AND(_xlpm.n&gt;=0,_xlpm.n&lt;=199),"Yate",AND(_xlpm.n&gt;=200,_xlpm.n&lt;=299),"B&amp;W",AND(_xlpm.n&gt;=300,_xlpm.n&lt;=399),"Cheltenham",AND(_xlpm.n&gt;=500,_xlpm.n&lt;=599),"North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0" s="7" t="e">
        <f t="shared" si="3"/>
        <v>#N/A</v>
      </c>
      <c r="W10" s="3"/>
      <c r="X10" s="1"/>
      <c r="Y10" s="1"/>
      <c r="Z10" s="3">
        <v>27</v>
      </c>
      <c r="AA10" s="3" t="str" cm="1">
        <f t="array" ref="AA10">_xlfn.LET(_xlpm.n,VALUE($W10),_xlfn.IFS(AND(_xlpm.n&gt;=0,_xlpm.n&lt;=199),"Yate",AND(_xlpm.n&gt;=200,_xlpm.n&lt;=299),"B&amp;W",AND(_xlpm.n&gt;=300,_xlpm.n&lt;=399),"Cheltenham",AND(_xlpm.n&gt;=500,_xlpm.n&lt;=599),"North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0" s="7">
        <f t="shared" si="4"/>
        <v>1</v>
      </c>
      <c r="AD10" s="3" t="s">
        <v>89</v>
      </c>
      <c r="AE10" s="1" t="s">
        <v>138</v>
      </c>
      <c r="AF10" s="1">
        <f t="shared" si="5"/>
        <v>0</v>
      </c>
      <c r="AG10" s="3" t="str" cm="1">
        <f t="array" ref="AG10">_xlfn.LET(_xlpm.n,VALUE($AD10),_xlfn.IFS(AND(_xlpm.n&gt;=0,_xlpm.n&lt;=199),"Yate",AND(_xlpm.n&gt;=200,_xlpm.n&lt;=299),"B&amp;W",AND(_xlpm.n&gt;=300,_xlpm.n&lt;=399),"Cheltenham",AND(_xlpm.n&gt;=500,_xlpm.n&lt;=599),"North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1" spans="1:33" x14ac:dyDescent="0.35">
      <c r="A11" s="7" t="e">
        <f t="shared" si="0"/>
        <v>#N/A</v>
      </c>
      <c r="B11" s="3"/>
      <c r="C11" s="29"/>
      <c r="D11" s="1"/>
      <c r="E11" s="1"/>
      <c r="F11" s="3" t="str" cm="1">
        <f t="array" ref="F11">_xlfn.LET(_xlpm.n,VALUE($B11),_xlfn.IFS(AND(_xlpm.n&gt;=0,_xlpm.n&lt;=199),"Yate",AND(_xlpm.n&gt;=200,_xlpm.n&lt;=299),"B&amp;W",AND(_xlpm.n&gt;=300,_xlpm.n&lt;=399),"Cheltenham",AND(_xlpm.n&gt;=500,_xlpm.n&lt;=599),"North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1" s="7" t="e">
        <f t="shared" si="1"/>
        <v>#N/A</v>
      </c>
      <c r="I11" s="3"/>
      <c r="J11" s="25"/>
      <c r="K11" s="1"/>
      <c r="L11" s="3"/>
      <c r="M11" s="3" t="str" cm="1">
        <f t="array" ref="M11">_xlfn.LET(_xlpm.n,VALUE($I11),_xlfn.IFS(AND(_xlpm.n&gt;=0,_xlpm.n&lt;=199),"Yate",AND(_xlpm.n&gt;=200,_xlpm.n&lt;=299),"B&amp;W",AND(_xlpm.n&gt;=300,_xlpm.n&lt;=399),"Cheltenham",AND(_xlpm.n&gt;=500,_xlpm.n&lt;=599),"North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1" s="7" t="e">
        <f t="shared" si="2"/>
        <v>#N/A</v>
      </c>
      <c r="P11" s="3"/>
      <c r="Q11" s="4"/>
      <c r="R11" s="7"/>
      <c r="S11" s="4"/>
      <c r="T11" s="3" t="str" cm="1">
        <f t="array" ref="T11">_xlfn.LET(_xlpm.n,VALUE($P11),_xlfn.IFS(AND(_xlpm.n&gt;=0,_xlpm.n&lt;=199),"Yate",AND(_xlpm.n&gt;=200,_xlpm.n&lt;=299),"B&amp;W",AND(_xlpm.n&gt;=300,_xlpm.n&lt;=399),"Cheltenham",AND(_xlpm.n&gt;=500,_xlpm.n&lt;=599),"North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1" s="7" t="e">
        <f t="shared" si="3"/>
        <v>#N/A</v>
      </c>
      <c r="W11" s="3"/>
      <c r="X11" s="1"/>
      <c r="Y11" s="1"/>
      <c r="Z11" s="3">
        <v>22</v>
      </c>
      <c r="AA11" s="3" t="str" cm="1">
        <f t="array" ref="AA11">_xlfn.LET(_xlpm.n,VALUE($W11),_xlfn.IFS(AND(_xlpm.n&gt;=0,_xlpm.n&lt;=199),"Yate",AND(_xlpm.n&gt;=200,_xlpm.n&lt;=299),"B&amp;W",AND(_xlpm.n&gt;=300,_xlpm.n&lt;=399),"Cheltenham",AND(_xlpm.n&gt;=500,_xlpm.n&lt;=599),"North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1" s="7">
        <f t="shared" si="4"/>
        <v>1</v>
      </c>
      <c r="AD11" s="3" t="s">
        <v>85</v>
      </c>
      <c r="AE11" s="1" t="s">
        <v>139</v>
      </c>
      <c r="AF11" s="1">
        <f t="shared" si="5"/>
        <v>0</v>
      </c>
      <c r="AG11" s="3" t="str" cm="1">
        <f t="array" ref="AG11">_xlfn.LET(_xlpm.n,VALUE($AD11),_xlfn.IFS(AND(_xlpm.n&gt;=0,_xlpm.n&lt;=199),"Yate",AND(_xlpm.n&gt;=200,_xlpm.n&lt;=299),"B&amp;W",AND(_xlpm.n&gt;=300,_xlpm.n&lt;=399),"Cheltenham",AND(_xlpm.n&gt;=500,_xlpm.n&lt;=599),"North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2" spans="1:33" x14ac:dyDescent="0.35">
      <c r="A12" s="7" t="e">
        <f t="shared" si="0"/>
        <v>#N/A</v>
      </c>
      <c r="B12" s="3"/>
      <c r="C12" s="1"/>
      <c r="D12" s="1"/>
      <c r="E12" s="1"/>
      <c r="F12" s="3" t="str" cm="1">
        <f t="array" ref="F12">_xlfn.LET(_xlpm.n,VALUE($B12),_xlfn.IFS(AND(_xlpm.n&gt;=0,_xlpm.n&lt;=199),"Yate",AND(_xlpm.n&gt;=200,_xlpm.n&lt;=299),"B&amp;W",AND(_xlpm.n&gt;=300,_xlpm.n&lt;=399),"Cheltenham",AND(_xlpm.n&gt;=500,_xlpm.n&lt;=599),"North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2" s="7" t="e">
        <f t="shared" si="1"/>
        <v>#N/A</v>
      </c>
      <c r="I12" s="3"/>
      <c r="J12" s="25"/>
      <c r="K12" s="1"/>
      <c r="L12" s="3"/>
      <c r="M12" s="3" t="str" cm="1">
        <f t="array" ref="M12">_xlfn.LET(_xlpm.n,VALUE($I12),_xlfn.IFS(AND(_xlpm.n&gt;=0,_xlpm.n&lt;=199),"Yate",AND(_xlpm.n&gt;=200,_xlpm.n&lt;=299),"B&amp;W",AND(_xlpm.n&gt;=300,_xlpm.n&lt;=399),"Cheltenham",AND(_xlpm.n&gt;=500,_xlpm.n&lt;=599),"North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2" s="7" t="e">
        <f t="shared" si="2"/>
        <v>#N/A</v>
      </c>
      <c r="P12" s="3"/>
      <c r="Q12" s="1"/>
      <c r="R12" s="7"/>
      <c r="S12" s="1"/>
      <c r="T12" s="3" t="str" cm="1">
        <f t="array" ref="T12">_xlfn.LET(_xlpm.n,VALUE($P12),_xlfn.IFS(AND(_xlpm.n&gt;=0,_xlpm.n&lt;=199),"Yate",AND(_xlpm.n&gt;=200,_xlpm.n&lt;=299),"B&amp;W",AND(_xlpm.n&gt;=300,_xlpm.n&lt;=399),"Cheltenham",AND(_xlpm.n&gt;=500,_xlpm.n&lt;=599),"North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2" s="7" t="e">
        <f t="shared" si="3"/>
        <v>#N/A</v>
      </c>
      <c r="W12" s="3"/>
      <c r="X12" s="1"/>
      <c r="Y12" s="1"/>
      <c r="Z12" s="3">
        <v>20</v>
      </c>
      <c r="AA12" s="3" t="str" cm="1">
        <f t="array" ref="AA12">_xlfn.LET(_xlpm.n,VALUE($W12),_xlfn.IFS(AND(_xlpm.n&gt;=0,_xlpm.n&lt;=199),"Yate",AND(_xlpm.n&gt;=200,_xlpm.n&lt;=299),"B&amp;W",AND(_xlpm.n&gt;=300,_xlpm.n&lt;=399),"Cheltenham",AND(_xlpm.n&gt;=500,_xlpm.n&lt;=599),"North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2" s="7">
        <f t="shared" si="4"/>
        <v>1</v>
      </c>
      <c r="AD12" s="3" t="s">
        <v>82</v>
      </c>
      <c r="AE12" s="1" t="s">
        <v>140</v>
      </c>
      <c r="AF12" s="1">
        <f t="shared" si="5"/>
        <v>0</v>
      </c>
      <c r="AG12" s="3" t="str" cm="1">
        <f t="array" ref="AG12">_xlfn.LET(_xlpm.n,VALUE($AD12),_xlfn.IFS(AND(_xlpm.n&gt;=0,_xlpm.n&lt;=199),"Yate",AND(_xlpm.n&gt;=200,_xlpm.n&lt;=299),"B&amp;W",AND(_xlpm.n&gt;=300,_xlpm.n&lt;=399),"Cheltenham",AND(_xlpm.n&gt;=500,_xlpm.n&lt;=599),"North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3" spans="1:33" x14ac:dyDescent="0.35">
      <c r="A13" s="7" t="e">
        <f t="shared" si="0"/>
        <v>#N/A</v>
      </c>
      <c r="B13" s="3"/>
      <c r="C13" s="29"/>
      <c r="D13" s="1"/>
      <c r="E13" s="1"/>
      <c r="F13" s="3" t="str" cm="1">
        <f t="array" ref="F13">_xlfn.LET(_xlpm.n,VALUE($B13),_xlfn.IFS(AND(_xlpm.n&gt;=0,_xlpm.n&lt;=199),"Yate",AND(_xlpm.n&gt;=200,_xlpm.n&lt;=299),"B&amp;W",AND(_xlpm.n&gt;=300,_xlpm.n&lt;=399),"Cheltenham",AND(_xlpm.n&gt;=500,_xlpm.n&lt;=599),"North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3" s="7" t="e">
        <f t="shared" si="1"/>
        <v>#N/A</v>
      </c>
      <c r="I13" s="3"/>
      <c r="J13" s="25"/>
      <c r="K13" s="1"/>
      <c r="L13" s="3"/>
      <c r="M13" s="3" t="str" cm="1">
        <f t="array" ref="M13">_xlfn.LET(_xlpm.n,VALUE($I13),_xlfn.IFS(AND(_xlpm.n&gt;=0,_xlpm.n&lt;=199),"Yate",AND(_xlpm.n&gt;=200,_xlpm.n&lt;=299),"B&amp;W",AND(_xlpm.n&gt;=300,_xlpm.n&lt;=399),"Cheltenham",AND(_xlpm.n&gt;=500,_xlpm.n&lt;=599),"North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3" s="7" t="e">
        <f t="shared" si="2"/>
        <v>#N/A</v>
      </c>
      <c r="P13" s="3"/>
      <c r="Q13" s="4"/>
      <c r="R13" s="7"/>
      <c r="S13" s="4"/>
      <c r="T13" s="3" t="str" cm="1">
        <f t="array" ref="T13">_xlfn.LET(_xlpm.n,VALUE($P13),_xlfn.IFS(AND(_xlpm.n&gt;=0,_xlpm.n&lt;=199),"Yate",AND(_xlpm.n&gt;=200,_xlpm.n&lt;=299),"B&amp;W",AND(_xlpm.n&gt;=300,_xlpm.n&lt;=399),"Cheltenham",AND(_xlpm.n&gt;=500,_xlpm.n&lt;=599),"North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3" s="7" t="e">
        <f t="shared" si="3"/>
        <v>#N/A</v>
      </c>
      <c r="W13" s="3"/>
      <c r="X13" s="1"/>
      <c r="Y13" s="1"/>
      <c r="Z13" s="3">
        <v>26</v>
      </c>
      <c r="AA13" s="3" t="str" cm="1">
        <f t="array" ref="AA13">_xlfn.LET(_xlpm.n,VALUE($W13),_xlfn.IFS(AND(_xlpm.n&gt;=0,_xlpm.n&lt;=199),"Yate",AND(_xlpm.n&gt;=200,_xlpm.n&lt;=299),"B&amp;W",AND(_xlpm.n&gt;=300,_xlpm.n&lt;=399),"Cheltenham",AND(_xlpm.n&gt;=500,_xlpm.n&lt;=599),"North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3" s="7">
        <f t="shared" si="4"/>
        <v>1</v>
      </c>
      <c r="AD13" s="3" t="s">
        <v>157</v>
      </c>
      <c r="AE13" s="1" t="s">
        <v>141</v>
      </c>
      <c r="AF13" s="1">
        <f t="shared" si="5"/>
        <v>0</v>
      </c>
      <c r="AG13" s="3" t="str" cm="1">
        <f t="array" ref="AG13">_xlfn.LET(_xlpm.n,VALUE($AD13),_xlfn.IFS(AND(_xlpm.n&gt;=0,_xlpm.n&lt;=199),"Yate",AND(_xlpm.n&gt;=200,_xlpm.n&lt;=299),"B&amp;W",AND(_xlpm.n&gt;=300,_xlpm.n&lt;=399),"Cheltenham",AND(_xlpm.n&gt;=500,_xlpm.n&lt;=599),"North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4" spans="1:33" x14ac:dyDescent="0.35">
      <c r="A14" s="7" t="e">
        <f t="shared" si="0"/>
        <v>#N/A</v>
      </c>
      <c r="B14" s="3"/>
      <c r="C14" s="1"/>
      <c r="D14" s="1"/>
      <c r="E14" s="1"/>
      <c r="F14" s="3" t="str" cm="1">
        <f t="array" ref="F14">_xlfn.LET(_xlpm.n,VALUE($B14),_xlfn.IFS(AND(_xlpm.n&gt;=0,_xlpm.n&lt;=199),"Yate",AND(_xlpm.n&gt;=200,_xlpm.n&lt;=299),"B&amp;W",AND(_xlpm.n&gt;=300,_xlpm.n&lt;=399),"Cheltenham",AND(_xlpm.n&gt;=500,_xlpm.n&lt;=599),"North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4" s="7" t="e">
        <f t="shared" si="1"/>
        <v>#N/A</v>
      </c>
      <c r="I14" s="3"/>
      <c r="J14" s="25"/>
      <c r="K14" s="1"/>
      <c r="L14" s="3"/>
      <c r="M14" s="3" t="str" cm="1">
        <f t="array" ref="M14">_xlfn.LET(_xlpm.n,VALUE($I14),_xlfn.IFS(AND(_xlpm.n&gt;=0,_xlpm.n&lt;=199),"Yate",AND(_xlpm.n&gt;=200,_xlpm.n&lt;=299),"B&amp;W",AND(_xlpm.n&gt;=300,_xlpm.n&lt;=399),"Cheltenham",AND(_xlpm.n&gt;=500,_xlpm.n&lt;=599),"North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4" s="7" t="e">
        <f t="shared" si="2"/>
        <v>#N/A</v>
      </c>
      <c r="P14" s="3"/>
      <c r="Q14" s="4"/>
      <c r="R14" s="7"/>
      <c r="S14" s="4"/>
      <c r="T14" s="3" t="str" cm="1">
        <f t="array" ref="T14">_xlfn.LET(_xlpm.n,VALUE($P14),_xlfn.IFS(AND(_xlpm.n&gt;=0,_xlpm.n&lt;=199),"Yate",AND(_xlpm.n&gt;=200,_xlpm.n&lt;=299),"B&amp;W",AND(_xlpm.n&gt;=300,_xlpm.n&lt;=399),"Cheltenham",AND(_xlpm.n&gt;=500,_xlpm.n&lt;=599),"North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4" s="7" t="e">
        <f t="shared" si="3"/>
        <v>#N/A</v>
      </c>
      <c r="W14" s="3"/>
      <c r="X14" s="1"/>
      <c r="Y14" s="1"/>
      <c r="Z14" s="3">
        <v>30</v>
      </c>
      <c r="AA14" s="3" t="str" cm="1">
        <f t="array" ref="AA14">_xlfn.LET(_xlpm.n,VALUE($W14),_xlfn.IFS(AND(_xlpm.n&gt;=0,_xlpm.n&lt;=199),"Yate",AND(_xlpm.n&gt;=200,_xlpm.n&lt;=299),"B&amp;W",AND(_xlpm.n&gt;=300,_xlpm.n&lt;=399),"Cheltenham",AND(_xlpm.n&gt;=500,_xlpm.n&lt;=599),"North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4" s="7">
        <f t="shared" si="4"/>
        <v>1</v>
      </c>
      <c r="AD14" s="3" t="s">
        <v>158</v>
      </c>
      <c r="AE14" s="1" t="s">
        <v>142</v>
      </c>
      <c r="AF14" s="1">
        <f t="shared" si="5"/>
        <v>0</v>
      </c>
      <c r="AG14" s="3" t="str" cm="1">
        <f t="array" ref="AG14">_xlfn.LET(_xlpm.n,VALUE($AD14),_xlfn.IFS(AND(_xlpm.n&gt;=0,_xlpm.n&lt;=199),"Yate",AND(_xlpm.n&gt;=200,_xlpm.n&lt;=299),"B&amp;W",AND(_xlpm.n&gt;=300,_xlpm.n&lt;=399),"Cheltenham",AND(_xlpm.n&gt;=500,_xlpm.n&lt;=599),"North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5" spans="1:33" x14ac:dyDescent="0.35">
      <c r="A15" s="7" t="e">
        <f t="shared" si="0"/>
        <v>#N/A</v>
      </c>
      <c r="B15" s="3"/>
      <c r="C15" s="29"/>
      <c r="D15" s="1"/>
      <c r="E15" s="1"/>
      <c r="F15" s="3" t="str" cm="1">
        <f t="array" ref="F15">_xlfn.LET(_xlpm.n,VALUE($B15),_xlfn.IFS(AND(_xlpm.n&gt;=0,_xlpm.n&lt;=199),"Yate",AND(_xlpm.n&gt;=200,_xlpm.n&lt;=299),"B&amp;W",AND(_xlpm.n&gt;=300,_xlpm.n&lt;=399),"Cheltenham",AND(_xlpm.n&gt;=500,_xlpm.n&lt;=599),"North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5" s="7" t="e">
        <f t="shared" si="1"/>
        <v>#N/A</v>
      </c>
      <c r="I15" s="3"/>
      <c r="J15" s="25"/>
      <c r="K15" s="1"/>
      <c r="L15" s="3"/>
      <c r="M15" s="3" t="str" cm="1">
        <f t="array" ref="M15">_xlfn.LET(_xlpm.n,VALUE($I15),_xlfn.IFS(AND(_xlpm.n&gt;=0,_xlpm.n&lt;=199),"Yate",AND(_xlpm.n&gt;=200,_xlpm.n&lt;=299),"B&amp;W",AND(_xlpm.n&gt;=300,_xlpm.n&lt;=399),"Cheltenham",AND(_xlpm.n&gt;=500,_xlpm.n&lt;=599),"North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5" s="7" t="e">
        <f t="shared" si="2"/>
        <v>#N/A</v>
      </c>
      <c r="P15" s="3"/>
      <c r="Q15" s="1"/>
      <c r="R15" s="7"/>
      <c r="S15" s="1"/>
      <c r="T15" s="3" t="str" cm="1">
        <f t="array" ref="T15">_xlfn.LET(_xlpm.n,VALUE($P15),_xlfn.IFS(AND(_xlpm.n&gt;=0,_xlpm.n&lt;=199),"Yate",AND(_xlpm.n&gt;=200,_xlpm.n&lt;=299),"B&amp;W",AND(_xlpm.n&gt;=300,_xlpm.n&lt;=399),"Cheltenham",AND(_xlpm.n&gt;=500,_xlpm.n&lt;=599),"North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5" s="7" t="e">
        <f t="shared" si="3"/>
        <v>#N/A</v>
      </c>
      <c r="W15" s="3"/>
      <c r="X15" s="1"/>
      <c r="Y15" s="1"/>
      <c r="Z15" s="3">
        <v>37</v>
      </c>
      <c r="AA15" s="3" t="str" cm="1">
        <f t="array" ref="AA15">_xlfn.LET(_xlpm.n,VALUE($W15),_xlfn.IFS(AND(_xlpm.n&gt;=0,_xlpm.n&lt;=199),"Yate",AND(_xlpm.n&gt;=200,_xlpm.n&lt;=299),"B&amp;W",AND(_xlpm.n&gt;=300,_xlpm.n&lt;=399),"Cheltenham",AND(_xlpm.n&gt;=500,_xlpm.n&lt;=599),"North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5" s="7">
        <f t="shared" si="4"/>
        <v>1</v>
      </c>
      <c r="AD15" s="3" t="s">
        <v>156</v>
      </c>
      <c r="AE15" s="1" t="s">
        <v>67</v>
      </c>
      <c r="AF15" s="1">
        <f t="shared" si="5"/>
        <v>0</v>
      </c>
      <c r="AG15" s="3" t="str" cm="1">
        <f t="array" ref="AG15">_xlfn.LET(_xlpm.n,VALUE($AD15),_xlfn.IFS(AND(_xlpm.n&gt;=0,_xlpm.n&lt;=199),"Yate",AND(_xlpm.n&gt;=200,_xlpm.n&lt;=299),"B&amp;W",AND(_xlpm.n&gt;=300,_xlpm.n&lt;=399),"Cheltenham",AND(_xlpm.n&gt;=500,_xlpm.n&lt;=599),"North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</row>
    <row r="16" spans="1:33" x14ac:dyDescent="0.35">
      <c r="A16" s="7" t="e">
        <f t="shared" si="0"/>
        <v>#N/A</v>
      </c>
      <c r="B16" s="3"/>
      <c r="C16" s="29"/>
      <c r="D16" s="1"/>
      <c r="E16" s="1"/>
      <c r="F16" s="3" t="str" cm="1">
        <f t="array" ref="F16">_xlfn.LET(_xlpm.n,VALUE($B16),_xlfn.IFS(AND(_xlpm.n&gt;=0,_xlpm.n&lt;=199),"Yate",AND(_xlpm.n&gt;=200,_xlpm.n&lt;=299),"B&amp;W",AND(_xlpm.n&gt;=300,_xlpm.n&lt;=399),"Cheltenham",AND(_xlpm.n&gt;=500,_xlpm.n&lt;=599),"North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6" s="7" t="e">
        <f t="shared" si="1"/>
        <v>#N/A</v>
      </c>
      <c r="I16" s="3"/>
      <c r="J16" s="1"/>
      <c r="K16" s="1"/>
      <c r="L16" s="3"/>
      <c r="M16" s="3" t="str" cm="1">
        <f t="array" ref="M16">_xlfn.LET(_xlpm.n,VALUE($I16),_xlfn.IFS(AND(_xlpm.n&gt;=0,_xlpm.n&lt;=199),"Yate",AND(_xlpm.n&gt;=200,_xlpm.n&lt;=299),"B&amp;W",AND(_xlpm.n&gt;=300,_xlpm.n&lt;=399),"Cheltenham",AND(_xlpm.n&gt;=500,_xlpm.n&lt;=599),"North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6" s="7" t="e">
        <f t="shared" si="2"/>
        <v>#N/A</v>
      </c>
      <c r="P16" s="3"/>
      <c r="Q16" s="4"/>
      <c r="R16" s="7"/>
      <c r="S16" s="4"/>
      <c r="T16" s="3" t="str" cm="1">
        <f t="array" ref="T16">_xlfn.LET(_xlpm.n,VALUE($P16),_xlfn.IFS(AND(_xlpm.n&gt;=0,_xlpm.n&lt;=199),"Yate",AND(_xlpm.n&gt;=200,_xlpm.n&lt;=299),"B&amp;W",AND(_xlpm.n&gt;=300,_xlpm.n&lt;=399),"Cheltenham",AND(_xlpm.n&gt;=500,_xlpm.n&lt;=599),"North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6" s="7" t="e">
        <f t="shared" si="3"/>
        <v>#N/A</v>
      </c>
      <c r="W16" s="3"/>
      <c r="X16" s="1"/>
      <c r="Y16" s="1"/>
      <c r="Z16" s="3">
        <v>24</v>
      </c>
      <c r="AA16" s="3" t="str" cm="1">
        <f t="array" ref="AA16">_xlfn.LET(_xlpm.n,VALUE($W16),_xlfn.IFS(AND(_xlpm.n&gt;=0,_xlpm.n&lt;=199),"Yate",AND(_xlpm.n&gt;=200,_xlpm.n&lt;=299),"B&amp;W",AND(_xlpm.n&gt;=300,_xlpm.n&lt;=399),"Cheltenham",AND(_xlpm.n&gt;=500,_xlpm.n&lt;=599),"North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6" s="7">
        <f t="shared" si="4"/>
        <v>1</v>
      </c>
      <c r="AD16" s="3" t="s">
        <v>97</v>
      </c>
      <c r="AE16" s="1" t="s">
        <v>113</v>
      </c>
      <c r="AF16" s="1">
        <f t="shared" si="5"/>
        <v>0</v>
      </c>
      <c r="AG16" s="3" t="str" cm="1">
        <f t="array" ref="AG16">_xlfn.LET(_xlpm.n,VALUE($AD16),_xlfn.IFS(AND(_xlpm.n&gt;=0,_xlpm.n&lt;=199),"Yate",AND(_xlpm.n&gt;=200,_xlpm.n&lt;=299),"B&amp;W",AND(_xlpm.n&gt;=300,_xlpm.n&lt;=399),"Cheltenham",AND(_xlpm.n&gt;=500,_xlpm.n&lt;=599),"North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7" spans="1:33" x14ac:dyDescent="0.35">
      <c r="A17" s="7" t="e">
        <f t="shared" si="0"/>
        <v>#N/A</v>
      </c>
      <c r="B17" s="3"/>
      <c r="C17" s="29"/>
      <c r="D17" s="1"/>
      <c r="E17" s="1"/>
      <c r="F17" s="3" t="str" cm="1">
        <f t="array" ref="F17">_xlfn.LET(_xlpm.n,VALUE($B17),_xlfn.IFS(AND(_xlpm.n&gt;=0,_xlpm.n&lt;=199),"Yate",AND(_xlpm.n&gt;=200,_xlpm.n&lt;=299),"B&amp;W",AND(_xlpm.n&gt;=300,_xlpm.n&lt;=399),"Cheltenham",AND(_xlpm.n&gt;=500,_xlpm.n&lt;=599),"North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7" s="7" t="e">
        <f t="shared" si="1"/>
        <v>#N/A</v>
      </c>
      <c r="I17" s="3"/>
      <c r="J17" s="25"/>
      <c r="K17" s="1"/>
      <c r="L17" s="3"/>
      <c r="M17" s="3" t="str" cm="1">
        <f t="array" ref="M17">_xlfn.LET(_xlpm.n,VALUE($I17),_xlfn.IFS(AND(_xlpm.n&gt;=0,_xlpm.n&lt;=199),"Yate",AND(_xlpm.n&gt;=200,_xlpm.n&lt;=299),"B&amp;W",AND(_xlpm.n&gt;=300,_xlpm.n&lt;=399),"Cheltenham",AND(_xlpm.n&gt;=500,_xlpm.n&lt;=599),"North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7" s="7" t="e">
        <f t="shared" si="2"/>
        <v>#N/A</v>
      </c>
      <c r="P17" s="3"/>
      <c r="Q17" s="4"/>
      <c r="R17" s="7"/>
      <c r="S17" s="4"/>
      <c r="T17" s="3" t="str" cm="1">
        <f t="array" ref="T17">_xlfn.LET(_xlpm.n,VALUE($P17),_xlfn.IFS(AND(_xlpm.n&gt;=0,_xlpm.n&lt;=199),"Yate",AND(_xlpm.n&gt;=200,_xlpm.n&lt;=299),"B&amp;W",AND(_xlpm.n&gt;=300,_xlpm.n&lt;=399),"Cheltenham",AND(_xlpm.n&gt;=500,_xlpm.n&lt;=599),"North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7" s="7" t="e">
        <f t="shared" si="3"/>
        <v>#N/A</v>
      </c>
      <c r="W17" s="3"/>
      <c r="X17" s="1"/>
      <c r="Y17" s="1"/>
      <c r="Z17" s="3">
        <v>30</v>
      </c>
      <c r="AA17" s="3" t="str" cm="1">
        <f t="array" ref="AA17">_xlfn.LET(_xlpm.n,VALUE($W17),_xlfn.IFS(AND(_xlpm.n&gt;=0,_xlpm.n&lt;=199),"Yate",AND(_xlpm.n&gt;=200,_xlpm.n&lt;=299),"B&amp;W",AND(_xlpm.n&gt;=300,_xlpm.n&lt;=399),"Cheltenham",AND(_xlpm.n&gt;=500,_xlpm.n&lt;=599),"North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7" s="7">
        <f t="shared" si="4"/>
        <v>1</v>
      </c>
      <c r="AD17" s="3" t="s">
        <v>80</v>
      </c>
      <c r="AE17" s="1" t="s">
        <v>99</v>
      </c>
      <c r="AF17" s="1">
        <f t="shared" si="5"/>
        <v>0</v>
      </c>
      <c r="AG17" s="3" t="str" cm="1">
        <f t="array" ref="AG17">_xlfn.LET(_xlpm.n,VALUE($AD17),_xlfn.IFS(AND(_xlpm.n&gt;=0,_xlpm.n&lt;=199),"Yate",AND(_xlpm.n&gt;=200,_xlpm.n&lt;=299),"B&amp;W",AND(_xlpm.n&gt;=300,_xlpm.n&lt;=399),"Cheltenham",AND(_xlpm.n&gt;=500,_xlpm.n&lt;=599),"North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8" spans="1:33" x14ac:dyDescent="0.35">
      <c r="A18" s="7" t="e">
        <f t="shared" si="0"/>
        <v>#N/A</v>
      </c>
      <c r="B18" s="3"/>
      <c r="C18" s="1"/>
      <c r="D18" s="1"/>
      <c r="E18" s="1"/>
      <c r="F18" s="3" t="str" cm="1">
        <f t="array" ref="F18">_xlfn.LET(_xlpm.n,VALUE($B18),_xlfn.IFS(AND(_xlpm.n&gt;=0,_xlpm.n&lt;=199),"Yate",AND(_xlpm.n&gt;=200,_xlpm.n&lt;=299),"B&amp;W",AND(_xlpm.n&gt;=300,_xlpm.n&lt;=399),"Cheltenham",AND(_xlpm.n&gt;=500,_xlpm.n&lt;=599),"North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8" s="7" t="e">
        <f t="shared" si="1"/>
        <v>#N/A</v>
      </c>
      <c r="I18" s="3"/>
      <c r="J18" s="25"/>
      <c r="K18" s="1"/>
      <c r="L18" s="3"/>
      <c r="M18" s="3" t="str" cm="1">
        <f t="array" ref="M18">_xlfn.LET(_xlpm.n,VALUE($I18),_xlfn.IFS(AND(_xlpm.n&gt;=0,_xlpm.n&lt;=199),"Yate",AND(_xlpm.n&gt;=200,_xlpm.n&lt;=299),"B&amp;W",AND(_xlpm.n&gt;=300,_xlpm.n&lt;=399),"Cheltenham",AND(_xlpm.n&gt;=500,_xlpm.n&lt;=599),"North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8" s="7" t="e">
        <f t="shared" si="2"/>
        <v>#N/A</v>
      </c>
      <c r="P18" s="3"/>
      <c r="Q18" s="4"/>
      <c r="R18" s="7"/>
      <c r="S18" s="4"/>
      <c r="T18" s="3" t="str" cm="1">
        <f t="array" ref="T18">_xlfn.LET(_xlpm.n,VALUE($P18),_xlfn.IFS(AND(_xlpm.n&gt;=0,_xlpm.n&lt;=199),"Yate",AND(_xlpm.n&gt;=200,_xlpm.n&lt;=299),"B&amp;W",AND(_xlpm.n&gt;=300,_xlpm.n&lt;=399),"Cheltenham",AND(_xlpm.n&gt;=500,_xlpm.n&lt;=599),"North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8" s="7" t="e">
        <f t="shared" si="3"/>
        <v>#N/A</v>
      </c>
      <c r="W18" s="3"/>
      <c r="X18" s="1"/>
      <c r="Y18" s="1"/>
      <c r="Z18" s="3">
        <v>22</v>
      </c>
      <c r="AA18" s="3" t="str" cm="1">
        <f t="array" ref="AA18">_xlfn.LET(_xlpm.n,VALUE($W18),_xlfn.IFS(AND(_xlpm.n&gt;=0,_xlpm.n&lt;=199),"Yate",AND(_xlpm.n&gt;=200,_xlpm.n&lt;=299),"B&amp;W",AND(_xlpm.n&gt;=300,_xlpm.n&lt;=399),"Cheltenham",AND(_xlpm.n&gt;=500,_xlpm.n&lt;=599),"North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8" s="7">
        <f t="shared" si="4"/>
        <v>1</v>
      </c>
      <c r="AD18" s="3" t="s">
        <v>93</v>
      </c>
      <c r="AE18" s="1" t="s">
        <v>109</v>
      </c>
      <c r="AF18" s="1">
        <f t="shared" si="5"/>
        <v>0</v>
      </c>
      <c r="AG18" s="3" t="str" cm="1">
        <f t="array" ref="AG18">_xlfn.LET(_xlpm.n,VALUE($AD18),_xlfn.IFS(AND(_xlpm.n&gt;=0,_xlpm.n&lt;=199),"Yate",AND(_xlpm.n&gt;=200,_xlpm.n&lt;=299),"B&amp;W",AND(_xlpm.n&gt;=300,_xlpm.n&lt;=399),"Cheltenham",AND(_xlpm.n&gt;=500,_xlpm.n&lt;=599),"North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19" spans="1:33" x14ac:dyDescent="0.35">
      <c r="A19" s="7" t="e">
        <f t="shared" si="0"/>
        <v>#N/A</v>
      </c>
      <c r="B19" s="3"/>
      <c r="C19" s="29"/>
      <c r="D19" s="1"/>
      <c r="E19" s="1"/>
      <c r="F19" s="3" t="str" cm="1">
        <f t="array" ref="F19">_xlfn.LET(_xlpm.n,VALUE($B19),_xlfn.IFS(AND(_xlpm.n&gt;=0,_xlpm.n&lt;=199),"Yate",AND(_xlpm.n&gt;=200,_xlpm.n&lt;=299),"B&amp;W",AND(_xlpm.n&gt;=300,_xlpm.n&lt;=399),"Cheltenham",AND(_xlpm.n&gt;=500,_xlpm.n&lt;=599),"North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19" s="7" t="e">
        <f t="shared" si="1"/>
        <v>#N/A</v>
      </c>
      <c r="I19" s="3"/>
      <c r="J19" s="25"/>
      <c r="K19" s="1"/>
      <c r="L19" s="3"/>
      <c r="M19" s="3" t="str" cm="1">
        <f t="array" ref="M19">_xlfn.LET(_xlpm.n,VALUE($I19),_xlfn.IFS(AND(_xlpm.n&gt;=0,_xlpm.n&lt;=199),"Yate",AND(_xlpm.n&gt;=200,_xlpm.n&lt;=299),"B&amp;W",AND(_xlpm.n&gt;=300,_xlpm.n&lt;=399),"Cheltenham",AND(_xlpm.n&gt;=500,_xlpm.n&lt;=599),"North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19" s="7" t="e">
        <f t="shared" si="2"/>
        <v>#N/A</v>
      </c>
      <c r="P19" s="3"/>
      <c r="Q19" s="4"/>
      <c r="R19" s="7"/>
      <c r="S19" s="4"/>
      <c r="T19" s="3" t="str" cm="1">
        <f t="array" ref="T19">_xlfn.LET(_xlpm.n,VALUE($P19),_xlfn.IFS(AND(_xlpm.n&gt;=0,_xlpm.n&lt;=199),"Yate",AND(_xlpm.n&gt;=200,_xlpm.n&lt;=299),"B&amp;W",AND(_xlpm.n&gt;=300,_xlpm.n&lt;=399),"Cheltenham",AND(_xlpm.n&gt;=500,_xlpm.n&lt;=599),"North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19" s="7" t="e">
        <f t="shared" si="3"/>
        <v>#N/A</v>
      </c>
      <c r="W19" s="3"/>
      <c r="X19" s="1"/>
      <c r="Y19" s="1"/>
      <c r="Z19" s="3">
        <v>29</v>
      </c>
      <c r="AA19" s="3" t="str" cm="1">
        <f t="array" ref="AA19">_xlfn.LET(_xlpm.n,VALUE($W19),_xlfn.IFS(AND(_xlpm.n&gt;=0,_xlpm.n&lt;=199),"Yate",AND(_xlpm.n&gt;=200,_xlpm.n&lt;=299),"B&amp;W",AND(_xlpm.n&gt;=300,_xlpm.n&lt;=399),"Cheltenham",AND(_xlpm.n&gt;=500,_xlpm.n&lt;=599),"North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19" s="7">
        <f t="shared" si="4"/>
        <v>1</v>
      </c>
      <c r="AD19" s="3" t="s">
        <v>95</v>
      </c>
      <c r="AE19" s="1" t="s">
        <v>111</v>
      </c>
      <c r="AF19" s="1">
        <f t="shared" si="5"/>
        <v>0</v>
      </c>
      <c r="AG19" s="3" t="str" cm="1">
        <f t="array" ref="AG19">_xlfn.LET(_xlpm.n,VALUE($AD19),_xlfn.IFS(AND(_xlpm.n&gt;=0,_xlpm.n&lt;=199),"Yate",AND(_xlpm.n&gt;=200,_xlpm.n&lt;=299),"B&amp;W",AND(_xlpm.n&gt;=300,_xlpm.n&lt;=399),"Cheltenham",AND(_xlpm.n&gt;=500,_xlpm.n&lt;=599),"North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0" spans="1:33" x14ac:dyDescent="0.35">
      <c r="A20" s="7" t="e">
        <f t="shared" si="0"/>
        <v>#N/A</v>
      </c>
      <c r="B20" s="3"/>
      <c r="C20" s="29"/>
      <c r="D20" s="1"/>
      <c r="E20" s="1"/>
      <c r="F20" s="3" t="str" cm="1">
        <f t="array" ref="F20">_xlfn.LET(_xlpm.n,VALUE($B20),_xlfn.IFS(AND(_xlpm.n&gt;=0,_xlpm.n&lt;=199),"Yate",AND(_xlpm.n&gt;=200,_xlpm.n&lt;=299),"B&amp;W",AND(_xlpm.n&gt;=300,_xlpm.n&lt;=399),"Cheltenham",AND(_xlpm.n&gt;=500,_xlpm.n&lt;=599),"North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0" s="7" t="e">
        <f t="shared" si="1"/>
        <v>#N/A</v>
      </c>
      <c r="I20" s="3"/>
      <c r="J20" s="25"/>
      <c r="K20" s="1"/>
      <c r="L20" s="3"/>
      <c r="M20" s="3" t="str" cm="1">
        <f t="array" ref="M20">_xlfn.LET(_xlpm.n,VALUE($I20),_xlfn.IFS(AND(_xlpm.n&gt;=0,_xlpm.n&lt;=199),"Yate",AND(_xlpm.n&gt;=200,_xlpm.n&lt;=299),"B&amp;W",AND(_xlpm.n&gt;=300,_xlpm.n&lt;=399),"Cheltenham",AND(_xlpm.n&gt;=500,_xlpm.n&lt;=599),"North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0" s="7" t="e">
        <f t="shared" si="2"/>
        <v>#N/A</v>
      </c>
      <c r="P20" s="3"/>
      <c r="Q20" s="4"/>
      <c r="R20" s="7"/>
      <c r="S20" s="4"/>
      <c r="T20" s="3" t="str" cm="1">
        <f t="array" ref="T20">_xlfn.LET(_xlpm.n,VALUE($P20),_xlfn.IFS(AND(_xlpm.n&gt;=0,_xlpm.n&lt;=199),"Yate",AND(_xlpm.n&gt;=200,_xlpm.n&lt;=299),"B&amp;W",AND(_xlpm.n&gt;=300,_xlpm.n&lt;=399),"Cheltenham",AND(_xlpm.n&gt;=500,_xlpm.n&lt;=599),"North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0" s="7" t="e">
        <f t="shared" si="3"/>
        <v>#N/A</v>
      </c>
      <c r="W20" s="3"/>
      <c r="X20" s="1"/>
      <c r="Y20" s="1"/>
      <c r="Z20" s="3">
        <v>32</v>
      </c>
      <c r="AA20" s="3" t="str" cm="1">
        <f t="array" ref="AA20">_xlfn.LET(_xlpm.n,VALUE($W20),_xlfn.IFS(AND(_xlpm.n&gt;=0,_xlpm.n&lt;=199),"Yate",AND(_xlpm.n&gt;=200,_xlpm.n&lt;=299),"B&amp;W",AND(_xlpm.n&gt;=300,_xlpm.n&lt;=399),"Cheltenham",AND(_xlpm.n&gt;=500,_xlpm.n&lt;=599),"North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0" s="7">
        <f t="shared" si="4"/>
        <v>1</v>
      </c>
      <c r="AD20" s="3" t="s">
        <v>87</v>
      </c>
      <c r="AE20" s="1" t="s">
        <v>107</v>
      </c>
      <c r="AF20" s="1">
        <f t="shared" si="5"/>
        <v>0</v>
      </c>
      <c r="AG20" s="3" t="str" cm="1">
        <f t="array" ref="AG20">_xlfn.LET(_xlpm.n,VALUE($AD20),_xlfn.IFS(AND(_xlpm.n&gt;=0,_xlpm.n&lt;=199),"Yate",AND(_xlpm.n&gt;=200,_xlpm.n&lt;=299),"B&amp;W",AND(_xlpm.n&gt;=300,_xlpm.n&lt;=399),"Cheltenham",AND(_xlpm.n&gt;=500,_xlpm.n&lt;=599),"North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1" spans="1:33" x14ac:dyDescent="0.35">
      <c r="A21" s="7" t="e">
        <f t="shared" si="0"/>
        <v>#N/A</v>
      </c>
      <c r="B21" s="3"/>
      <c r="C21" s="29"/>
      <c r="D21" s="1"/>
      <c r="E21" s="1"/>
      <c r="F21" s="3" t="str" cm="1">
        <f t="array" ref="F21">_xlfn.LET(_xlpm.n,VALUE($B21),_xlfn.IFS(AND(_xlpm.n&gt;=0,_xlpm.n&lt;=199),"Yate",AND(_xlpm.n&gt;=200,_xlpm.n&lt;=299),"B&amp;W",AND(_xlpm.n&gt;=300,_xlpm.n&lt;=399),"Cheltenham",AND(_xlpm.n&gt;=500,_xlpm.n&lt;=599),"North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1" s="7" t="e">
        <f t="shared" si="1"/>
        <v>#N/A</v>
      </c>
      <c r="I21" s="3"/>
      <c r="J21" s="1"/>
      <c r="K21" s="1"/>
      <c r="L21" s="3"/>
      <c r="M21" s="3" t="str" cm="1">
        <f t="array" ref="M21">_xlfn.LET(_xlpm.n,VALUE($I21),_xlfn.IFS(AND(_xlpm.n&gt;=0,_xlpm.n&lt;=199),"Yate",AND(_xlpm.n&gt;=200,_xlpm.n&lt;=299),"B&amp;W",AND(_xlpm.n&gt;=300,_xlpm.n&lt;=399),"Cheltenham",AND(_xlpm.n&gt;=500,_xlpm.n&lt;=599),"North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1" s="7" t="e">
        <f t="shared" si="2"/>
        <v>#N/A</v>
      </c>
      <c r="P21" s="3"/>
      <c r="Q21" s="4"/>
      <c r="R21" s="7"/>
      <c r="S21" s="4"/>
      <c r="T21" s="3" t="str" cm="1">
        <f t="array" ref="T21">_xlfn.LET(_xlpm.n,VALUE($P21),_xlfn.IFS(AND(_xlpm.n&gt;=0,_xlpm.n&lt;=199),"Yate",AND(_xlpm.n&gt;=200,_xlpm.n&lt;=299),"B&amp;W",AND(_xlpm.n&gt;=300,_xlpm.n&lt;=399),"Cheltenham",AND(_xlpm.n&gt;=500,_xlpm.n&lt;=599),"North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1" s="7" t="e">
        <f t="shared" si="3"/>
        <v>#N/A</v>
      </c>
      <c r="W21" s="3"/>
      <c r="X21" s="1"/>
      <c r="Y21" s="1"/>
      <c r="Z21" s="3">
        <v>24</v>
      </c>
      <c r="AA21" s="3" t="str" cm="1">
        <f t="array" ref="AA21">_xlfn.LET(_xlpm.n,VALUE($W21),_xlfn.IFS(AND(_xlpm.n&gt;=0,_xlpm.n&lt;=199),"Yate",AND(_xlpm.n&gt;=200,_xlpm.n&lt;=299),"B&amp;W",AND(_xlpm.n&gt;=300,_xlpm.n&lt;=399),"Cheltenham",AND(_xlpm.n&gt;=500,_xlpm.n&lt;=599),"North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1" s="7">
        <f t="shared" si="4"/>
        <v>1</v>
      </c>
      <c r="AD21" s="3" t="s">
        <v>83</v>
      </c>
      <c r="AE21" s="1" t="s">
        <v>104</v>
      </c>
      <c r="AF21" s="1">
        <f t="shared" si="5"/>
        <v>0</v>
      </c>
      <c r="AG21" s="3" t="str" cm="1">
        <f t="array" ref="AG21">_xlfn.LET(_xlpm.n,VALUE($AD21),_xlfn.IFS(AND(_xlpm.n&gt;=0,_xlpm.n&lt;=199),"Yate",AND(_xlpm.n&gt;=200,_xlpm.n&lt;=299),"B&amp;W",AND(_xlpm.n&gt;=300,_xlpm.n&lt;=399),"Cheltenham",AND(_xlpm.n&gt;=500,_xlpm.n&lt;=599),"North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B&amp;W</v>
      </c>
    </row>
    <row r="22" spans="1:33" x14ac:dyDescent="0.35">
      <c r="A22" s="7" t="e">
        <f t="shared" si="0"/>
        <v>#N/A</v>
      </c>
      <c r="B22" s="3"/>
      <c r="C22" s="29"/>
      <c r="D22" s="1"/>
      <c r="E22" s="1"/>
      <c r="F22" s="3" t="str" cm="1">
        <f t="array" ref="F22">_xlfn.LET(_xlpm.n,VALUE($B22),_xlfn.IFS(AND(_xlpm.n&gt;=0,_xlpm.n&lt;=199),"Yate",AND(_xlpm.n&gt;=200,_xlpm.n&lt;=299),"B&amp;W",AND(_xlpm.n&gt;=300,_xlpm.n&lt;=399),"Cheltenham",AND(_xlpm.n&gt;=500,_xlpm.n&lt;=599),"North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2" s="7" t="e">
        <f t="shared" si="1"/>
        <v>#N/A</v>
      </c>
      <c r="I22" s="3"/>
      <c r="J22" s="25"/>
      <c r="K22" s="1"/>
      <c r="L22" s="3"/>
      <c r="M22" s="3" t="str" cm="1">
        <f t="array" ref="M22">_xlfn.LET(_xlpm.n,VALUE($I22),_xlfn.IFS(AND(_xlpm.n&gt;=0,_xlpm.n&lt;=199),"Yate",AND(_xlpm.n&gt;=200,_xlpm.n&lt;=299),"B&amp;W",AND(_xlpm.n&gt;=300,_xlpm.n&lt;=399),"Cheltenham",AND(_xlpm.n&gt;=500,_xlpm.n&lt;=599),"North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2" s="7" t="e">
        <f t="shared" si="2"/>
        <v>#N/A</v>
      </c>
      <c r="P22" s="3"/>
      <c r="Q22" s="4"/>
      <c r="R22" s="7"/>
      <c r="S22" s="4"/>
      <c r="T22" s="3" t="str" cm="1">
        <f t="array" ref="T22">_xlfn.LET(_xlpm.n,VALUE($P22),_xlfn.IFS(AND(_xlpm.n&gt;=0,_xlpm.n&lt;=199),"Yate",AND(_xlpm.n&gt;=200,_xlpm.n&lt;=299),"B&amp;W",AND(_xlpm.n&gt;=300,_xlpm.n&lt;=399),"Cheltenham",AND(_xlpm.n&gt;=500,_xlpm.n&lt;=599),"North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2" s="7" t="e">
        <f t="shared" si="3"/>
        <v>#N/A</v>
      </c>
      <c r="W22" s="3"/>
      <c r="X22" s="1"/>
      <c r="Y22" s="1"/>
      <c r="Z22" s="3">
        <v>33</v>
      </c>
      <c r="AA22" s="3" t="str" cm="1">
        <f t="array" ref="AA22">_xlfn.LET(_xlpm.n,VALUE($W22),_xlfn.IFS(AND(_xlpm.n&gt;=0,_xlpm.n&lt;=199),"Yate",AND(_xlpm.n&gt;=200,_xlpm.n&lt;=299),"B&amp;W",AND(_xlpm.n&gt;=300,_xlpm.n&lt;=399),"Cheltenham",AND(_xlpm.n&gt;=500,_xlpm.n&lt;=599),"North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2" s="7">
        <f t="shared" si="4"/>
        <v>1</v>
      </c>
      <c r="AD22" s="3" t="s">
        <v>84</v>
      </c>
      <c r="AE22" s="1" t="s">
        <v>105</v>
      </c>
      <c r="AF22" s="1">
        <f t="shared" si="5"/>
        <v>0</v>
      </c>
      <c r="AG22" s="3" t="str" cm="1">
        <f t="array" ref="AG22">_xlfn.LET(_xlpm.n,VALUE($AD22),_xlfn.IFS(AND(_xlpm.n&gt;=0,_xlpm.n&lt;=199),"Yate",AND(_xlpm.n&gt;=200,_xlpm.n&lt;=299),"B&amp;W",AND(_xlpm.n&gt;=300,_xlpm.n&lt;=399),"Cheltenham",AND(_xlpm.n&gt;=500,_xlpm.n&lt;=599),"North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3" spans="1:33" x14ac:dyDescent="0.35">
      <c r="A23" s="7" t="e">
        <f t="shared" si="0"/>
        <v>#N/A</v>
      </c>
      <c r="B23" s="3"/>
      <c r="C23" s="29"/>
      <c r="D23" s="1"/>
      <c r="E23" s="1"/>
      <c r="F23" s="3" t="str" cm="1">
        <f t="array" ref="F23">_xlfn.LET(_xlpm.n,VALUE($B23),_xlfn.IFS(AND(_xlpm.n&gt;=0,_xlpm.n&lt;=199),"Yate",AND(_xlpm.n&gt;=200,_xlpm.n&lt;=299),"B&amp;W",AND(_xlpm.n&gt;=300,_xlpm.n&lt;=399),"Cheltenham",AND(_xlpm.n&gt;=500,_xlpm.n&lt;=599),"North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3" s="7" t="e">
        <f t="shared" si="1"/>
        <v>#N/A</v>
      </c>
      <c r="I23" s="3"/>
      <c r="J23" s="25"/>
      <c r="K23" s="1"/>
      <c r="L23" s="3"/>
      <c r="M23" s="3" t="str" cm="1">
        <f t="array" ref="M23">_xlfn.LET(_xlpm.n,VALUE($I23),_xlfn.IFS(AND(_xlpm.n&gt;=0,_xlpm.n&lt;=199),"Yate",AND(_xlpm.n&gt;=200,_xlpm.n&lt;=299),"B&amp;W",AND(_xlpm.n&gt;=300,_xlpm.n&lt;=399),"Cheltenham",AND(_xlpm.n&gt;=500,_xlpm.n&lt;=599),"North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3" s="7" t="e">
        <f t="shared" si="2"/>
        <v>#N/A</v>
      </c>
      <c r="P23" s="3"/>
      <c r="Q23" s="4"/>
      <c r="R23" s="7"/>
      <c r="S23" s="4"/>
      <c r="T23" s="3" t="str" cm="1">
        <f t="array" ref="T23">_xlfn.LET(_xlpm.n,VALUE($P23),_xlfn.IFS(AND(_xlpm.n&gt;=0,_xlpm.n&lt;=199),"Yate",AND(_xlpm.n&gt;=200,_xlpm.n&lt;=299),"B&amp;W",AND(_xlpm.n&gt;=300,_xlpm.n&lt;=399),"Cheltenham",AND(_xlpm.n&gt;=500,_xlpm.n&lt;=599),"North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3" s="7" t="e">
        <f t="shared" si="3"/>
        <v>#N/A</v>
      </c>
      <c r="W23" s="3"/>
      <c r="X23" s="1"/>
      <c r="Y23" s="1"/>
      <c r="Z23" s="3">
        <v>52</v>
      </c>
      <c r="AA23" s="3" t="str" cm="1">
        <f t="array" ref="AA23">_xlfn.LET(_xlpm.n,VALUE($W23),_xlfn.IFS(AND(_xlpm.n&gt;=0,_xlpm.n&lt;=199),"Yate",AND(_xlpm.n&gt;=200,_xlpm.n&lt;=299),"B&amp;W",AND(_xlpm.n&gt;=300,_xlpm.n&lt;=399),"Cheltenham",AND(_xlpm.n&gt;=500,_xlpm.n&lt;=599),"North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3" s="7">
        <f t="shared" si="4"/>
        <v>1</v>
      </c>
      <c r="AD23" s="3" t="s">
        <v>79</v>
      </c>
      <c r="AE23" s="1" t="s">
        <v>40</v>
      </c>
      <c r="AF23" s="1">
        <f t="shared" si="5"/>
        <v>0</v>
      </c>
      <c r="AG23" s="3" t="str" cm="1">
        <f t="array" ref="AG23">_xlfn.LET(_xlpm.n,VALUE($AD23),_xlfn.IFS(AND(_xlpm.n&gt;=0,_xlpm.n&lt;=199),"Yate",AND(_xlpm.n&gt;=200,_xlpm.n&lt;=299),"B&amp;W",AND(_xlpm.n&gt;=300,_xlpm.n&lt;=399),"Cheltenham",AND(_xlpm.n&gt;=500,_xlpm.n&lt;=599),"North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4" spans="1:33" x14ac:dyDescent="0.35">
      <c r="A24" s="7" t="e">
        <f t="shared" si="0"/>
        <v>#N/A</v>
      </c>
      <c r="B24" s="3"/>
      <c r="C24" s="29"/>
      <c r="D24" s="1"/>
      <c r="E24" s="1"/>
      <c r="F24" s="3" t="str" cm="1">
        <f t="array" ref="F24">_xlfn.LET(_xlpm.n,VALUE($B24),_xlfn.IFS(AND(_xlpm.n&gt;=0,_xlpm.n&lt;=199),"Yate",AND(_xlpm.n&gt;=200,_xlpm.n&lt;=299),"B&amp;W",AND(_xlpm.n&gt;=300,_xlpm.n&lt;=399),"Cheltenham",AND(_xlpm.n&gt;=500,_xlpm.n&lt;=599),"North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4" s="7" t="e">
        <f t="shared" si="1"/>
        <v>#N/A</v>
      </c>
      <c r="I24" s="3"/>
      <c r="J24" s="25"/>
      <c r="K24" s="1"/>
      <c r="L24" s="3"/>
      <c r="M24" s="3" t="str" cm="1">
        <f t="array" ref="M24">_xlfn.LET(_xlpm.n,VALUE($I24),_xlfn.IFS(AND(_xlpm.n&gt;=0,_xlpm.n&lt;=199),"Yate",AND(_xlpm.n&gt;=200,_xlpm.n&lt;=299),"B&amp;W",AND(_xlpm.n&gt;=300,_xlpm.n&lt;=399),"Cheltenham",AND(_xlpm.n&gt;=500,_xlpm.n&lt;=599),"North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4" s="7" t="e">
        <f t="shared" si="2"/>
        <v>#N/A</v>
      </c>
      <c r="P24" s="3"/>
      <c r="Q24" s="4"/>
      <c r="R24" s="7"/>
      <c r="S24" s="4"/>
      <c r="T24" s="3" t="str" cm="1">
        <f t="array" ref="T24">_xlfn.LET(_xlpm.n,VALUE($P24),_xlfn.IFS(AND(_xlpm.n&gt;=0,_xlpm.n&lt;=199),"Yate",AND(_xlpm.n&gt;=200,_xlpm.n&lt;=299),"B&amp;W",AND(_xlpm.n&gt;=300,_xlpm.n&lt;=399),"Cheltenham",AND(_xlpm.n&gt;=500,_xlpm.n&lt;=599),"North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4" s="7" t="e">
        <f t="shared" si="3"/>
        <v>#N/A</v>
      </c>
      <c r="W24" s="3"/>
      <c r="X24" s="1"/>
      <c r="Y24" s="1"/>
      <c r="Z24" s="3">
        <v>35</v>
      </c>
      <c r="AA24" s="3" t="str" cm="1">
        <f t="array" ref="AA24">_xlfn.LET(_xlpm.n,VALUE($W24),_xlfn.IFS(AND(_xlpm.n&gt;=0,_xlpm.n&lt;=199),"Yate",AND(_xlpm.n&gt;=200,_xlpm.n&lt;=299),"B&amp;W",AND(_xlpm.n&gt;=300,_xlpm.n&lt;=399),"Cheltenham",AND(_xlpm.n&gt;=500,_xlpm.n&lt;=599),"North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4" s="7">
        <f t="shared" si="4"/>
        <v>1</v>
      </c>
      <c r="AD24" s="3" t="s">
        <v>90</v>
      </c>
      <c r="AE24" s="1" t="s">
        <v>108</v>
      </c>
      <c r="AF24" s="1">
        <f t="shared" si="5"/>
        <v>0</v>
      </c>
      <c r="AG24" s="3" t="str" cm="1">
        <f t="array" ref="AG24">_xlfn.LET(_xlpm.n,VALUE($AD24),_xlfn.IFS(AND(_xlpm.n&gt;=0,_xlpm.n&lt;=199),"Yate",AND(_xlpm.n&gt;=200,_xlpm.n&lt;=299),"B&amp;W",AND(_xlpm.n&gt;=300,_xlpm.n&lt;=399),"Cheltenham",AND(_xlpm.n&gt;=500,_xlpm.n&lt;=599),"North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5" spans="1:33" x14ac:dyDescent="0.35">
      <c r="A25" s="7" t="e">
        <f t="shared" si="0"/>
        <v>#N/A</v>
      </c>
      <c r="B25" s="3"/>
      <c r="C25" s="29"/>
      <c r="D25" s="1"/>
      <c r="E25" s="1"/>
      <c r="F25" s="3" t="str" cm="1">
        <f t="array" ref="F25">_xlfn.LET(_xlpm.n,VALUE($B25),_xlfn.IFS(AND(_xlpm.n&gt;=0,_xlpm.n&lt;=199),"Yate",AND(_xlpm.n&gt;=200,_xlpm.n&lt;=299),"B&amp;W",AND(_xlpm.n&gt;=300,_xlpm.n&lt;=399),"Cheltenham",AND(_xlpm.n&gt;=500,_xlpm.n&lt;=599),"North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5" s="7" t="e">
        <f t="shared" si="1"/>
        <v>#N/A</v>
      </c>
      <c r="I25" s="3"/>
      <c r="J25" s="25"/>
      <c r="K25" s="1"/>
      <c r="L25" s="3"/>
      <c r="M25" s="3" t="str" cm="1">
        <f t="array" ref="M25">_xlfn.LET(_xlpm.n,VALUE($I25),_xlfn.IFS(AND(_xlpm.n&gt;=0,_xlpm.n&lt;=199),"Yate",AND(_xlpm.n&gt;=200,_xlpm.n&lt;=299),"B&amp;W",AND(_xlpm.n&gt;=300,_xlpm.n&lt;=399),"Cheltenham",AND(_xlpm.n&gt;=500,_xlpm.n&lt;=599),"North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5" s="7" t="e">
        <f t="shared" si="2"/>
        <v>#N/A</v>
      </c>
      <c r="P25" s="3"/>
      <c r="Q25" s="4"/>
      <c r="R25" s="7"/>
      <c r="S25" s="4"/>
      <c r="T25" s="3" t="str" cm="1">
        <f t="array" ref="T25">_xlfn.LET(_xlpm.n,VALUE($P25),_xlfn.IFS(AND(_xlpm.n&gt;=0,_xlpm.n&lt;=199),"Yate",AND(_xlpm.n&gt;=200,_xlpm.n&lt;=299),"B&amp;W",AND(_xlpm.n&gt;=300,_xlpm.n&lt;=399),"Cheltenham",AND(_xlpm.n&gt;=500,_xlpm.n&lt;=599),"North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5" s="7" t="e">
        <f t="shared" si="3"/>
        <v>#N/A</v>
      </c>
      <c r="W25" s="3"/>
      <c r="X25" s="1"/>
      <c r="Y25" s="1"/>
      <c r="Z25" s="3">
        <v>46</v>
      </c>
      <c r="AA25" s="3" t="str" cm="1">
        <f t="array" ref="AA25">_xlfn.LET(_xlpm.n,VALUE($W25),_xlfn.IFS(AND(_xlpm.n&gt;=0,_xlpm.n&lt;=199),"Yate",AND(_xlpm.n&gt;=200,_xlpm.n&lt;=299),"B&amp;W",AND(_xlpm.n&gt;=300,_xlpm.n&lt;=399),"Cheltenham",AND(_xlpm.n&gt;=500,_xlpm.n&lt;=599),"North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5" s="7">
        <f t="shared" si="4"/>
        <v>1</v>
      </c>
      <c r="AD25" s="3" t="s">
        <v>98</v>
      </c>
      <c r="AE25" s="1" t="s">
        <v>114</v>
      </c>
      <c r="AF25" s="1">
        <f t="shared" si="5"/>
        <v>0</v>
      </c>
      <c r="AG25" s="3" t="str" cm="1">
        <f t="array" ref="AG25">_xlfn.LET(_xlpm.n,VALUE($AD25),_xlfn.IFS(AND(_xlpm.n&gt;=0,_xlpm.n&lt;=199),"Yate",AND(_xlpm.n&gt;=200,_xlpm.n&lt;=299),"B&amp;W",AND(_xlpm.n&gt;=300,_xlpm.n&lt;=399),"Cheltenham",AND(_xlpm.n&gt;=500,_xlpm.n&lt;=599),"North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6" spans="1:33" x14ac:dyDescent="0.35">
      <c r="A26" s="7" t="e">
        <f t="shared" si="0"/>
        <v>#N/A</v>
      </c>
      <c r="B26" s="3"/>
      <c r="C26" s="29"/>
      <c r="D26" s="1"/>
      <c r="E26" s="1"/>
      <c r="F26" s="3" t="str" cm="1">
        <f t="array" ref="F26">_xlfn.LET(_xlpm.n,VALUE($B26),_xlfn.IFS(AND(_xlpm.n&gt;=0,_xlpm.n&lt;=199),"Yate",AND(_xlpm.n&gt;=200,_xlpm.n&lt;=299),"B&amp;W",AND(_xlpm.n&gt;=300,_xlpm.n&lt;=399),"Cheltenham",AND(_xlpm.n&gt;=500,_xlpm.n&lt;=599),"North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6" s="7" t="e">
        <f t="shared" si="1"/>
        <v>#N/A</v>
      </c>
      <c r="I26" s="3"/>
      <c r="J26" s="25"/>
      <c r="K26" s="1"/>
      <c r="L26" s="3"/>
      <c r="M26" s="3" t="str" cm="1">
        <f t="array" ref="M26">_xlfn.LET(_xlpm.n,VALUE($I26),_xlfn.IFS(AND(_xlpm.n&gt;=0,_xlpm.n&lt;=199),"Yate",AND(_xlpm.n&gt;=200,_xlpm.n&lt;=299),"B&amp;W",AND(_xlpm.n&gt;=300,_xlpm.n&lt;=399),"Cheltenham",AND(_xlpm.n&gt;=500,_xlpm.n&lt;=599),"North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6" s="7" t="e">
        <f t="shared" si="2"/>
        <v>#N/A</v>
      </c>
      <c r="P26" s="3"/>
      <c r="Q26" s="4"/>
      <c r="R26" s="7"/>
      <c r="S26" s="4"/>
      <c r="T26" s="3" t="str" cm="1">
        <f t="array" ref="T26">_xlfn.LET(_xlpm.n,VALUE($P26),_xlfn.IFS(AND(_xlpm.n&gt;=0,_xlpm.n&lt;=199),"Yate",AND(_xlpm.n&gt;=200,_xlpm.n&lt;=299),"B&amp;W",AND(_xlpm.n&gt;=300,_xlpm.n&lt;=399),"Cheltenham",AND(_xlpm.n&gt;=500,_xlpm.n&lt;=599),"North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6" s="7" t="e">
        <f t="shared" si="3"/>
        <v>#N/A</v>
      </c>
      <c r="W26" s="3"/>
      <c r="X26" s="1"/>
      <c r="Y26" s="1"/>
      <c r="Z26" s="3">
        <v>19</v>
      </c>
      <c r="AA26" s="3" t="str" cm="1">
        <f t="array" ref="AA26">_xlfn.LET(_xlpm.n,VALUE($W26),_xlfn.IFS(AND(_xlpm.n&gt;=0,_xlpm.n&lt;=199),"Yate",AND(_xlpm.n&gt;=200,_xlpm.n&lt;=299),"B&amp;W",AND(_xlpm.n&gt;=300,_xlpm.n&lt;=399),"Cheltenham",AND(_xlpm.n&gt;=500,_xlpm.n&lt;=599),"North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6" s="7">
        <f t="shared" si="4"/>
        <v>1</v>
      </c>
      <c r="AD26" s="3" t="s">
        <v>81</v>
      </c>
      <c r="AE26" s="1" t="s">
        <v>70</v>
      </c>
      <c r="AF26" s="1">
        <f t="shared" si="5"/>
        <v>0</v>
      </c>
      <c r="AG26" s="3" t="str" cm="1">
        <f t="array" ref="AG26">_xlfn.LET(_xlpm.n,VALUE($AD26),_xlfn.IFS(AND(_xlpm.n&gt;=0,_xlpm.n&lt;=199),"Yate",AND(_xlpm.n&gt;=200,_xlpm.n&lt;=299),"B&amp;W",AND(_xlpm.n&gt;=300,_xlpm.n&lt;=399),"Cheltenham",AND(_xlpm.n&gt;=500,_xlpm.n&lt;=599),"North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Cheltenham</v>
      </c>
    </row>
    <row r="27" spans="1:33" x14ac:dyDescent="0.35">
      <c r="A27" s="7" t="e">
        <f t="shared" si="0"/>
        <v>#N/A</v>
      </c>
      <c r="B27" s="3"/>
      <c r="C27" s="29"/>
      <c r="D27" s="1"/>
      <c r="E27" s="1"/>
      <c r="F27" s="3" t="str" cm="1">
        <f t="array" ref="F27">_xlfn.LET(_xlpm.n,VALUE($B27),_xlfn.IFS(AND(_xlpm.n&gt;=0,_xlpm.n&lt;=199),"Yate",AND(_xlpm.n&gt;=200,_xlpm.n&lt;=299),"B&amp;W",AND(_xlpm.n&gt;=300,_xlpm.n&lt;=399),"Cheltenham",AND(_xlpm.n&gt;=500,_xlpm.n&lt;=599),"North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7" s="7" t="e">
        <f t="shared" si="1"/>
        <v>#N/A</v>
      </c>
      <c r="I27" s="3"/>
      <c r="J27" s="1"/>
      <c r="K27" s="1"/>
      <c r="L27" s="3"/>
      <c r="M27" s="3" t="str" cm="1">
        <f t="array" ref="M27">_xlfn.LET(_xlpm.n,VALUE($I27),_xlfn.IFS(AND(_xlpm.n&gt;=0,_xlpm.n&lt;=199),"Yate",AND(_xlpm.n&gt;=200,_xlpm.n&lt;=299),"B&amp;W",AND(_xlpm.n&gt;=300,_xlpm.n&lt;=399),"Cheltenham",AND(_xlpm.n&gt;=500,_xlpm.n&lt;=599),"North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7" s="7" t="e">
        <f t="shared" si="2"/>
        <v>#N/A</v>
      </c>
      <c r="P27" s="3"/>
      <c r="Q27" s="4"/>
      <c r="R27" s="7"/>
      <c r="S27" s="4"/>
      <c r="T27" s="3" t="str" cm="1">
        <f t="array" ref="T27">_xlfn.LET(_xlpm.n,VALUE($P27),_xlfn.IFS(AND(_xlpm.n&gt;=0,_xlpm.n&lt;=199),"Yate",AND(_xlpm.n&gt;=200,_xlpm.n&lt;=299),"B&amp;W",AND(_xlpm.n&gt;=300,_xlpm.n&lt;=399),"Cheltenham",AND(_xlpm.n&gt;=500,_xlpm.n&lt;=599),"North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7" s="7" t="e">
        <f t="shared" si="3"/>
        <v>#N/A</v>
      </c>
      <c r="W27" s="3"/>
      <c r="X27" s="1"/>
      <c r="Y27" s="1"/>
      <c r="Z27" s="3">
        <v>30</v>
      </c>
      <c r="AA27" s="3" t="str" cm="1">
        <f t="array" ref="AA27">_xlfn.LET(_xlpm.n,VALUE($W27),_xlfn.IFS(AND(_xlpm.n&gt;=0,_xlpm.n&lt;=199),"Yate",AND(_xlpm.n&gt;=200,_xlpm.n&lt;=299),"B&amp;W",AND(_xlpm.n&gt;=300,_xlpm.n&lt;=399),"Cheltenham",AND(_xlpm.n&gt;=500,_xlpm.n&lt;=599),"North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7" s="7">
        <f t="shared" si="4"/>
        <v>1</v>
      </c>
      <c r="AD27" s="3" t="s">
        <v>164</v>
      </c>
      <c r="AE27" s="1" t="s">
        <v>78</v>
      </c>
      <c r="AF27" s="1">
        <f t="shared" si="5"/>
        <v>0</v>
      </c>
      <c r="AG27" s="3" t="str" cm="1">
        <f t="array" ref="AG27">_xlfn.LET(_xlpm.n,VALUE($AD27),_xlfn.IFS(AND(_xlpm.n&gt;=0,_xlpm.n&lt;=199),"Yate",AND(_xlpm.n&gt;=200,_xlpm.n&lt;=299),"B&amp;W",AND(_xlpm.n&gt;=300,_xlpm.n&lt;=399),"Cheltenham",AND(_xlpm.n&gt;=500,_xlpm.n&lt;=599),"North Somerset",AND(_xlpm.n&gt;=700,_xlpm.n&lt;=799),"Team Bath",TRUE,""))</f>
        <v/>
      </c>
    </row>
    <row r="28" spans="1:33" x14ac:dyDescent="0.35">
      <c r="A28" s="7" t="e">
        <f t="shared" si="0"/>
        <v>#N/A</v>
      </c>
      <c r="B28" s="3"/>
      <c r="C28" s="29"/>
      <c r="D28" s="1"/>
      <c r="E28" s="1"/>
      <c r="F28" s="3" t="str" cm="1">
        <f t="array" ref="F28">_xlfn.LET(_xlpm.n,VALUE($B28),_xlfn.IFS(AND(_xlpm.n&gt;=0,_xlpm.n&lt;=199),"Yate",AND(_xlpm.n&gt;=200,_xlpm.n&lt;=299),"B&amp;W",AND(_xlpm.n&gt;=300,_xlpm.n&lt;=399),"Cheltenham",AND(_xlpm.n&gt;=500,_xlpm.n&lt;=599),"North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8" s="7" t="e">
        <f t="shared" si="1"/>
        <v>#N/A</v>
      </c>
      <c r="I28" s="3"/>
      <c r="J28" s="25"/>
      <c r="K28" s="1"/>
      <c r="L28" s="3"/>
      <c r="M28" s="3" t="str" cm="1">
        <f t="array" ref="M28">_xlfn.LET(_xlpm.n,VALUE($I28),_xlfn.IFS(AND(_xlpm.n&gt;=0,_xlpm.n&lt;=199),"Yate",AND(_xlpm.n&gt;=200,_xlpm.n&lt;=299),"B&amp;W",AND(_xlpm.n&gt;=300,_xlpm.n&lt;=399),"Cheltenham",AND(_xlpm.n&gt;=500,_xlpm.n&lt;=599),"North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8" s="7" t="e">
        <f t="shared" si="2"/>
        <v>#N/A</v>
      </c>
      <c r="P28" s="3"/>
      <c r="Q28" s="4"/>
      <c r="R28" s="7"/>
      <c r="S28" s="4"/>
      <c r="T28" s="3" t="str" cm="1">
        <f t="array" ref="T28">_xlfn.LET(_xlpm.n,VALUE($P28),_xlfn.IFS(AND(_xlpm.n&gt;=0,_xlpm.n&lt;=199),"Yate",AND(_xlpm.n&gt;=200,_xlpm.n&lt;=299),"B&amp;W",AND(_xlpm.n&gt;=300,_xlpm.n&lt;=399),"Cheltenham",AND(_xlpm.n&gt;=500,_xlpm.n&lt;=599),"North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8" s="7" t="e">
        <f t="shared" si="3"/>
        <v>#N/A</v>
      </c>
      <c r="W28" s="3"/>
      <c r="X28" s="1"/>
      <c r="Y28" s="1"/>
      <c r="Z28" s="3">
        <v>16</v>
      </c>
      <c r="AA28" s="3" t="str" cm="1">
        <f t="array" ref="AA28">_xlfn.LET(_xlpm.n,VALUE($W28),_xlfn.IFS(AND(_xlpm.n&gt;=0,_xlpm.n&lt;=199),"Yate",AND(_xlpm.n&gt;=200,_xlpm.n&lt;=299),"B&amp;W",AND(_xlpm.n&gt;=300,_xlpm.n&lt;=399),"Cheltenham",AND(_xlpm.n&gt;=500,_xlpm.n&lt;=599),"North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8" s="7">
        <f t="shared" si="4"/>
        <v>1</v>
      </c>
      <c r="AD28" s="3" t="s">
        <v>163</v>
      </c>
      <c r="AE28" s="1" t="s">
        <v>102</v>
      </c>
      <c r="AF28" s="1">
        <f t="shared" si="5"/>
        <v>0</v>
      </c>
      <c r="AG28" s="3" t="str" cm="1">
        <f t="array" ref="AG28">_xlfn.LET(_xlpm.n,VALUE($AD28),_xlfn.IFS(AND(_xlpm.n&gt;=0,_xlpm.n&lt;=199),"Yate",AND(_xlpm.n&gt;=200,_xlpm.n&lt;=299),"B&amp;W",AND(_xlpm.n&gt;=300,_xlpm.n&lt;=399),"Cheltenham",AND(_xlpm.n&gt;=500,_xlpm.n&lt;=599),"North Somerset",AND(_xlpm.n&gt;=700,_xlpm.n&lt;=799),"Team Bath",TRUE,""))</f>
        <v/>
      </c>
    </row>
    <row r="29" spans="1:33" x14ac:dyDescent="0.35">
      <c r="A29" s="7" t="e">
        <f t="shared" si="0"/>
        <v>#N/A</v>
      </c>
      <c r="B29" s="3"/>
      <c r="C29" s="29"/>
      <c r="D29" s="1"/>
      <c r="E29" s="1"/>
      <c r="F29" s="3" t="str" cm="1">
        <f t="array" ref="F29">_xlfn.LET(_xlpm.n,VALUE($B29),_xlfn.IFS(AND(_xlpm.n&gt;=0,_xlpm.n&lt;=199),"Yate",AND(_xlpm.n&gt;=200,_xlpm.n&lt;=299),"B&amp;W",AND(_xlpm.n&gt;=300,_xlpm.n&lt;=399),"Cheltenham",AND(_xlpm.n&gt;=500,_xlpm.n&lt;=599),"North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29" s="7" t="e">
        <f t="shared" si="1"/>
        <v>#N/A</v>
      </c>
      <c r="I29" s="3"/>
      <c r="J29" s="25"/>
      <c r="K29" s="1"/>
      <c r="L29" s="3"/>
      <c r="M29" s="3" t="str" cm="1">
        <f t="array" ref="M29">_xlfn.LET(_xlpm.n,VALUE($I29),_xlfn.IFS(AND(_xlpm.n&gt;=0,_xlpm.n&lt;=199),"Yate",AND(_xlpm.n&gt;=200,_xlpm.n&lt;=299),"B&amp;W",AND(_xlpm.n&gt;=300,_xlpm.n&lt;=399),"Cheltenham",AND(_xlpm.n&gt;=500,_xlpm.n&lt;=599),"North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29" s="7" t="e">
        <f t="shared" si="2"/>
        <v>#N/A</v>
      </c>
      <c r="P29" s="3"/>
      <c r="Q29" s="4"/>
      <c r="R29" s="7"/>
      <c r="S29" s="4"/>
      <c r="T29" s="3" t="str" cm="1">
        <f t="array" ref="T29">_xlfn.LET(_xlpm.n,VALUE($P29),_xlfn.IFS(AND(_xlpm.n&gt;=0,_xlpm.n&lt;=199),"Yate",AND(_xlpm.n&gt;=200,_xlpm.n&lt;=299),"B&amp;W",AND(_xlpm.n&gt;=300,_xlpm.n&lt;=399),"Cheltenham",AND(_xlpm.n&gt;=500,_xlpm.n&lt;=599),"North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29" s="7" t="e">
        <f t="shared" si="3"/>
        <v>#N/A</v>
      </c>
      <c r="W29" s="3"/>
      <c r="X29" s="1"/>
      <c r="Y29" s="1"/>
      <c r="Z29" s="3">
        <v>21</v>
      </c>
      <c r="AA29" s="3" t="str" cm="1">
        <f t="array" ref="AA29">_xlfn.LET(_xlpm.n,VALUE($W29),_xlfn.IFS(AND(_xlpm.n&gt;=0,_xlpm.n&lt;=199),"Yate",AND(_xlpm.n&gt;=200,_xlpm.n&lt;=299),"B&amp;W",AND(_xlpm.n&gt;=300,_xlpm.n&lt;=399),"Cheltenham",AND(_xlpm.n&gt;=500,_xlpm.n&lt;=599),"North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29" s="7">
        <f t="shared" si="4"/>
        <v>1</v>
      </c>
      <c r="AD29" s="3" t="s">
        <v>38</v>
      </c>
      <c r="AE29" s="1" t="s">
        <v>106</v>
      </c>
      <c r="AF29" s="1">
        <f t="shared" si="5"/>
        <v>0</v>
      </c>
      <c r="AG29" s="3" t="str" cm="1">
        <f t="array" ref="AG29">_xlfn.LET(_xlpm.n,VALUE($AD29),_xlfn.IFS(AND(_xlpm.n&gt;=0,_xlpm.n&lt;=199),"Yate",AND(_xlpm.n&gt;=200,_xlpm.n&lt;=299),"B&amp;W",AND(_xlpm.n&gt;=300,_xlpm.n&lt;=399),"Cheltenham",AND(_xlpm.n&gt;=500,_xlpm.n&lt;=599),"North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0" spans="1:33" x14ac:dyDescent="0.35">
      <c r="A30" s="7" t="e">
        <f t="shared" si="0"/>
        <v>#N/A</v>
      </c>
      <c r="B30" s="3"/>
      <c r="C30" s="29"/>
      <c r="D30" s="1"/>
      <c r="E30" s="1"/>
      <c r="F30" s="3" t="str" cm="1">
        <f t="array" ref="F30">_xlfn.LET(_xlpm.n,VALUE($B30),_xlfn.IFS(AND(_xlpm.n&gt;=0,_xlpm.n&lt;=199),"Yate",AND(_xlpm.n&gt;=200,_xlpm.n&lt;=299),"B&amp;W",AND(_xlpm.n&gt;=300,_xlpm.n&lt;=399),"Cheltenham",AND(_xlpm.n&gt;=500,_xlpm.n&lt;=599),"North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0" s="7" t="e">
        <f t="shared" si="1"/>
        <v>#N/A</v>
      </c>
      <c r="I30" s="3"/>
      <c r="J30" s="25"/>
      <c r="K30" s="1"/>
      <c r="L30" s="3"/>
      <c r="M30" s="3" t="str" cm="1">
        <f t="array" ref="M30">_xlfn.LET(_xlpm.n,VALUE($I30),_xlfn.IFS(AND(_xlpm.n&gt;=0,_xlpm.n&lt;=199),"Yate",AND(_xlpm.n&gt;=200,_xlpm.n&lt;=299),"B&amp;W",AND(_xlpm.n&gt;=300,_xlpm.n&lt;=399),"Cheltenham",AND(_xlpm.n&gt;=500,_xlpm.n&lt;=599),"North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0" s="7" t="e">
        <f t="shared" si="2"/>
        <v>#N/A</v>
      </c>
      <c r="P30" s="3"/>
      <c r="Q30" s="4"/>
      <c r="R30" s="7"/>
      <c r="S30" s="4"/>
      <c r="T30" s="3" t="str" cm="1">
        <f t="array" ref="T30">_xlfn.LET(_xlpm.n,VALUE($P30),_xlfn.IFS(AND(_xlpm.n&gt;=0,_xlpm.n&lt;=199),"Yate",AND(_xlpm.n&gt;=200,_xlpm.n&lt;=299),"B&amp;W",AND(_xlpm.n&gt;=300,_xlpm.n&lt;=399),"Cheltenham",AND(_xlpm.n&gt;=500,_xlpm.n&lt;=599),"North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0" s="7" t="e">
        <f t="shared" si="3"/>
        <v>#N/A</v>
      </c>
      <c r="W30" s="3"/>
      <c r="X30" s="1"/>
      <c r="Y30" s="1"/>
      <c r="Z30" s="3">
        <v>46</v>
      </c>
      <c r="AA30" s="3" t="str" cm="1">
        <f t="array" ref="AA30">_xlfn.LET(_xlpm.n,VALUE($W30),_xlfn.IFS(AND(_xlpm.n&gt;=0,_xlpm.n&lt;=199),"Yate",AND(_xlpm.n&gt;=200,_xlpm.n&lt;=299),"B&amp;W",AND(_xlpm.n&gt;=300,_xlpm.n&lt;=399),"Cheltenham",AND(_xlpm.n&gt;=500,_xlpm.n&lt;=599),"North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0" s="7">
        <f t="shared" si="4"/>
        <v>1</v>
      </c>
      <c r="AD30" s="3" t="s">
        <v>37</v>
      </c>
      <c r="AE30" s="1" t="s">
        <v>101</v>
      </c>
      <c r="AF30" s="1">
        <f t="shared" si="5"/>
        <v>0</v>
      </c>
      <c r="AG30" s="3" t="str" cm="1">
        <f t="array" ref="AG30">_xlfn.LET(_xlpm.n,VALUE($AD30),_xlfn.IFS(AND(_xlpm.n&gt;=0,_xlpm.n&lt;=199),"Yate",AND(_xlpm.n&gt;=200,_xlpm.n&lt;=299),"B&amp;W",AND(_xlpm.n&gt;=300,_xlpm.n&lt;=399),"Cheltenham",AND(_xlpm.n&gt;=500,_xlpm.n&lt;=599),"North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1" spans="1:33" x14ac:dyDescent="0.35">
      <c r="A31" s="7" t="e">
        <f t="shared" si="0"/>
        <v>#N/A</v>
      </c>
      <c r="B31" s="3"/>
      <c r="C31" s="29"/>
      <c r="D31" s="1"/>
      <c r="E31" s="1"/>
      <c r="F31" s="3" t="str" cm="1">
        <f t="array" ref="F31">_xlfn.LET(_xlpm.n,VALUE($B31),_xlfn.IFS(AND(_xlpm.n&gt;=0,_xlpm.n&lt;=199),"Yate",AND(_xlpm.n&gt;=200,_xlpm.n&lt;=299),"B&amp;W",AND(_xlpm.n&gt;=300,_xlpm.n&lt;=399),"Cheltenham",AND(_xlpm.n&gt;=500,_xlpm.n&lt;=599),"North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1" s="7" t="e">
        <f t="shared" si="1"/>
        <v>#N/A</v>
      </c>
      <c r="I31" s="3"/>
      <c r="J31" s="25"/>
      <c r="K31" s="1"/>
      <c r="L31" s="3"/>
      <c r="M31" s="3" t="str" cm="1">
        <f t="array" ref="M31">_xlfn.LET(_xlpm.n,VALUE($I31),_xlfn.IFS(AND(_xlpm.n&gt;=0,_xlpm.n&lt;=199),"Yate",AND(_xlpm.n&gt;=200,_xlpm.n&lt;=299),"B&amp;W",AND(_xlpm.n&gt;=300,_xlpm.n&lt;=399),"Cheltenham",AND(_xlpm.n&gt;=500,_xlpm.n&lt;=599),"North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1" s="7" t="e">
        <f t="shared" si="2"/>
        <v>#N/A</v>
      </c>
      <c r="P31" s="3"/>
      <c r="Q31" s="4"/>
      <c r="R31" s="7"/>
      <c r="S31" s="4"/>
      <c r="T31" s="3" t="str" cm="1">
        <f t="array" ref="T31">_xlfn.LET(_xlpm.n,VALUE($P31),_xlfn.IFS(AND(_xlpm.n&gt;=0,_xlpm.n&lt;=199),"Yate",AND(_xlpm.n&gt;=200,_xlpm.n&lt;=299),"B&amp;W",AND(_xlpm.n&gt;=300,_xlpm.n&lt;=399),"Cheltenham",AND(_xlpm.n&gt;=500,_xlpm.n&lt;=599),"North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1" s="7" t="e">
        <f t="shared" si="3"/>
        <v>#N/A</v>
      </c>
      <c r="W31" s="3"/>
      <c r="X31" s="1"/>
      <c r="Y31" s="1"/>
      <c r="Z31" s="3">
        <v>48</v>
      </c>
      <c r="AA31" s="3" t="str" cm="1">
        <f t="array" ref="AA31">_xlfn.LET(_xlpm.n,VALUE($W31),_xlfn.IFS(AND(_xlpm.n&gt;=0,_xlpm.n&lt;=199),"Yate",AND(_xlpm.n&gt;=200,_xlpm.n&lt;=299),"B&amp;W",AND(_xlpm.n&gt;=300,_xlpm.n&lt;=399),"Cheltenham",AND(_xlpm.n&gt;=500,_xlpm.n&lt;=599),"North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1" s="7">
        <f t="shared" si="4"/>
        <v>1</v>
      </c>
      <c r="AD31" s="3" t="s">
        <v>65</v>
      </c>
      <c r="AE31" s="1" t="s">
        <v>68</v>
      </c>
      <c r="AF31" s="1">
        <f t="shared" si="5"/>
        <v>0</v>
      </c>
      <c r="AG31" s="3" t="str" cm="1">
        <f t="array" ref="AG31">_xlfn.LET(_xlpm.n,VALUE($AD31),_xlfn.IFS(AND(_xlpm.n&gt;=0,_xlpm.n&lt;=199),"Yate",AND(_xlpm.n&gt;=200,_xlpm.n&lt;=299),"B&amp;W",AND(_xlpm.n&gt;=300,_xlpm.n&lt;=399),"Cheltenham",AND(_xlpm.n&gt;=500,_xlpm.n&lt;=599),"North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2" spans="1:33" x14ac:dyDescent="0.35">
      <c r="A32" s="7" t="e">
        <f t="shared" si="0"/>
        <v>#N/A</v>
      </c>
      <c r="B32" s="3"/>
      <c r="C32" s="29"/>
      <c r="D32" s="1"/>
      <c r="E32" s="1"/>
      <c r="F32" s="3" t="str" cm="1">
        <f t="array" ref="F32">_xlfn.LET(_xlpm.n,VALUE($B32),_xlfn.IFS(AND(_xlpm.n&gt;=0,_xlpm.n&lt;=199),"Yate",AND(_xlpm.n&gt;=200,_xlpm.n&lt;=299),"B&amp;W",AND(_xlpm.n&gt;=300,_xlpm.n&lt;=399),"Cheltenham",AND(_xlpm.n&gt;=500,_xlpm.n&lt;=599),"North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2" s="7" t="e">
        <f t="shared" si="1"/>
        <v>#N/A</v>
      </c>
      <c r="I32" s="3"/>
      <c r="J32" s="25"/>
      <c r="K32" s="1"/>
      <c r="L32" s="3"/>
      <c r="M32" s="3" t="str" cm="1">
        <f t="array" ref="M32">_xlfn.LET(_xlpm.n,VALUE($I32),_xlfn.IFS(AND(_xlpm.n&gt;=0,_xlpm.n&lt;=199),"Yate",AND(_xlpm.n&gt;=200,_xlpm.n&lt;=299),"B&amp;W",AND(_xlpm.n&gt;=300,_xlpm.n&lt;=399),"Cheltenham",AND(_xlpm.n&gt;=500,_xlpm.n&lt;=599),"North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2" s="7" t="e">
        <f t="shared" si="2"/>
        <v>#N/A</v>
      </c>
      <c r="P32" s="3"/>
      <c r="Q32" s="4"/>
      <c r="R32" s="7"/>
      <c r="S32" s="4"/>
      <c r="T32" s="3" t="str" cm="1">
        <f t="array" ref="T32">_xlfn.LET(_xlpm.n,VALUE($P32),_xlfn.IFS(AND(_xlpm.n&gt;=0,_xlpm.n&lt;=199),"Yate",AND(_xlpm.n&gt;=200,_xlpm.n&lt;=299),"B&amp;W",AND(_xlpm.n&gt;=300,_xlpm.n&lt;=399),"Cheltenham",AND(_xlpm.n&gt;=500,_xlpm.n&lt;=599),"North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2" s="7" t="e">
        <f t="shared" si="3"/>
        <v>#N/A</v>
      </c>
      <c r="W32" s="3"/>
      <c r="X32" s="1"/>
      <c r="Y32" s="1"/>
      <c r="Z32" s="3">
        <v>30</v>
      </c>
      <c r="AA32" s="3" t="str" cm="1">
        <f t="array" ref="AA32">_xlfn.LET(_xlpm.n,VALUE($W32),_xlfn.IFS(AND(_xlpm.n&gt;=0,_xlpm.n&lt;=199),"Yate",AND(_xlpm.n&gt;=200,_xlpm.n&lt;=299),"B&amp;W",AND(_xlpm.n&gt;=300,_xlpm.n&lt;=399),"Cheltenham",AND(_xlpm.n&gt;=500,_xlpm.n&lt;=599),"North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2" s="7">
        <f t="shared" si="4"/>
        <v>1</v>
      </c>
      <c r="AD32" s="3" t="s">
        <v>155</v>
      </c>
      <c r="AE32" s="1" t="s">
        <v>146</v>
      </c>
      <c r="AF32" s="1">
        <f t="shared" si="5"/>
        <v>0</v>
      </c>
      <c r="AG32" s="3" t="str" cm="1">
        <f t="array" ref="AG32">_xlfn.LET(_xlpm.n,VALUE($AD32),_xlfn.IFS(AND(_xlpm.n&gt;=0,_xlpm.n&lt;=199),"Yate",AND(_xlpm.n&gt;=200,_xlpm.n&lt;=299),"B&amp;W",AND(_xlpm.n&gt;=300,_xlpm.n&lt;=399),"Cheltenham",AND(_xlpm.n&gt;=500,_xlpm.n&lt;=599),"North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3" spans="1:33" x14ac:dyDescent="0.35">
      <c r="A33" s="7" t="e">
        <f t="shared" si="0"/>
        <v>#N/A</v>
      </c>
      <c r="B33" s="3"/>
      <c r="C33" s="29"/>
      <c r="D33" s="1"/>
      <c r="E33" s="1"/>
      <c r="F33" s="3" t="str" cm="1">
        <f t="array" ref="F33">_xlfn.LET(_xlpm.n,VALUE($B33),_xlfn.IFS(AND(_xlpm.n&gt;=0,_xlpm.n&lt;=199),"Yate",AND(_xlpm.n&gt;=200,_xlpm.n&lt;=299),"B&amp;W",AND(_xlpm.n&gt;=300,_xlpm.n&lt;=399),"Cheltenham",AND(_xlpm.n&gt;=500,_xlpm.n&lt;=599),"North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3" s="7" t="e">
        <f t="shared" si="1"/>
        <v>#N/A</v>
      </c>
      <c r="I33" s="3"/>
      <c r="J33" s="25"/>
      <c r="K33" s="1"/>
      <c r="L33" s="3"/>
      <c r="M33" s="3" t="str" cm="1">
        <f t="array" ref="M33">_xlfn.LET(_xlpm.n,VALUE($I33),_xlfn.IFS(AND(_xlpm.n&gt;=0,_xlpm.n&lt;=199),"Yate",AND(_xlpm.n&gt;=200,_xlpm.n&lt;=299),"B&amp;W",AND(_xlpm.n&gt;=300,_xlpm.n&lt;=399),"Cheltenham",AND(_xlpm.n&gt;=500,_xlpm.n&lt;=599),"North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3" s="7" t="e">
        <f t="shared" si="2"/>
        <v>#N/A</v>
      </c>
      <c r="P33" s="3"/>
      <c r="Q33" s="4"/>
      <c r="R33" s="7"/>
      <c r="S33" s="4"/>
      <c r="T33" s="3" t="str" cm="1">
        <f t="array" ref="T33">_xlfn.LET(_xlpm.n,VALUE($P33),_xlfn.IFS(AND(_xlpm.n&gt;=0,_xlpm.n&lt;=199),"Yate",AND(_xlpm.n&gt;=200,_xlpm.n&lt;=299),"B&amp;W",AND(_xlpm.n&gt;=300,_xlpm.n&lt;=399),"Cheltenham",AND(_xlpm.n&gt;=500,_xlpm.n&lt;=599),"North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3" s="7" t="e">
        <f t="shared" si="3"/>
        <v>#N/A</v>
      </c>
      <c r="W33" s="3"/>
      <c r="X33" s="1"/>
      <c r="Y33" s="1"/>
      <c r="Z33" s="3">
        <v>42</v>
      </c>
      <c r="AA33" s="3" t="str" cm="1">
        <f t="array" ref="AA33">_xlfn.LET(_xlpm.n,VALUE($W33),_xlfn.IFS(AND(_xlpm.n&gt;=0,_xlpm.n&lt;=199),"Yate",AND(_xlpm.n&gt;=200,_xlpm.n&lt;=299),"B&amp;W",AND(_xlpm.n&gt;=300,_xlpm.n&lt;=399),"Cheltenham",AND(_xlpm.n&gt;=500,_xlpm.n&lt;=599),"North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3" s="7">
        <f t="shared" si="4"/>
        <v>1</v>
      </c>
      <c r="AD33" s="3" t="s">
        <v>66</v>
      </c>
      <c r="AE33" s="1" t="s">
        <v>69</v>
      </c>
      <c r="AF33" s="1">
        <f t="shared" si="5"/>
        <v>0</v>
      </c>
      <c r="AG33" s="3" t="str" cm="1">
        <f t="array" ref="AG33">_xlfn.LET(_xlpm.n,VALUE($AD33),_xlfn.IFS(AND(_xlpm.n&gt;=0,_xlpm.n&lt;=199),"Yate",AND(_xlpm.n&gt;=200,_xlpm.n&lt;=299),"B&amp;W",AND(_xlpm.n&gt;=300,_xlpm.n&lt;=399),"Cheltenham",AND(_xlpm.n&gt;=500,_xlpm.n&lt;=599),"North Somerset",AND(_xlpm.n&gt;=700,_xlpm.n&lt;=799),"Team Bath",TRUE,""))</f>
        <v>North Somerset</v>
      </c>
    </row>
    <row r="34" spans="1:33" x14ac:dyDescent="0.35">
      <c r="A34" s="7" t="e">
        <f t="shared" si="0"/>
        <v>#N/A</v>
      </c>
      <c r="B34" s="3"/>
      <c r="C34" s="29"/>
      <c r="D34" s="1"/>
      <c r="E34" s="1"/>
      <c r="F34" s="3" t="str" cm="1">
        <f t="array" ref="F34">_xlfn.LET(_xlpm.n,VALUE($B34),_xlfn.IFS(AND(_xlpm.n&gt;=0,_xlpm.n&lt;=199),"Yate",AND(_xlpm.n&gt;=200,_xlpm.n&lt;=299),"B&amp;W",AND(_xlpm.n&gt;=300,_xlpm.n&lt;=399),"Cheltenham",AND(_xlpm.n&gt;=500,_xlpm.n&lt;=599),"North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4" s="7" t="e">
        <f t="shared" si="1"/>
        <v>#N/A</v>
      </c>
      <c r="K34" s="1"/>
      <c r="M34" s="3" t="str" cm="1">
        <f t="array" ref="M34">_xlfn.LET(_xlpm.n,VALUE($I34),_xlfn.IFS(AND(_xlpm.n&gt;=0,_xlpm.n&lt;=199),"Yate",AND(_xlpm.n&gt;=200,_xlpm.n&lt;=299),"B&amp;W",AND(_xlpm.n&gt;=300,_xlpm.n&lt;=399),"Cheltenham",AND(_xlpm.n&gt;=500,_xlpm.n&lt;=599),"North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4" s="7" t="e">
        <f t="shared" si="2"/>
        <v>#N/A</v>
      </c>
      <c r="P34" s="3"/>
      <c r="Q34" s="4"/>
      <c r="R34" s="7"/>
      <c r="S34" s="4"/>
      <c r="T34" s="3" t="str" cm="1">
        <f t="array" ref="T34">_xlfn.LET(_xlpm.n,VALUE($P34),_xlfn.IFS(AND(_xlpm.n&gt;=0,_xlpm.n&lt;=199),"Yate",AND(_xlpm.n&gt;=200,_xlpm.n&lt;=299),"B&amp;W",AND(_xlpm.n&gt;=300,_xlpm.n&lt;=399),"Cheltenham",AND(_xlpm.n&gt;=500,_xlpm.n&lt;=599),"North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4" s="7" t="e">
        <f t="shared" si="3"/>
        <v>#N/A</v>
      </c>
      <c r="W34" s="3"/>
      <c r="X34" s="1"/>
      <c r="Y34" s="1"/>
      <c r="Z34" s="3">
        <v>29</v>
      </c>
      <c r="AA34" s="3" t="str" cm="1">
        <f t="array" ref="AA34">_xlfn.LET(_xlpm.n,VALUE($W34),_xlfn.IFS(AND(_xlpm.n&gt;=0,_xlpm.n&lt;=199),"Yate",AND(_xlpm.n&gt;=200,_xlpm.n&lt;=299),"B&amp;W",AND(_xlpm.n&gt;=300,_xlpm.n&lt;=399),"Cheltenham",AND(_xlpm.n&gt;=500,_xlpm.n&lt;=599),"North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4" s="7">
        <f t="shared" si="4"/>
        <v>1</v>
      </c>
      <c r="AD34" s="3" t="s">
        <v>162</v>
      </c>
      <c r="AE34" s="1" t="s">
        <v>143</v>
      </c>
      <c r="AF34" s="1">
        <f t="shared" si="5"/>
        <v>0</v>
      </c>
      <c r="AG34" s="3" t="str" cm="1">
        <f t="array" ref="AG34">_xlfn.LET(_xlpm.n,VALUE($AD34),_xlfn.IFS(AND(_xlpm.n&gt;=0,_xlpm.n&lt;=199),"Yate",AND(_xlpm.n&gt;=200,_xlpm.n&lt;=299),"B&amp;W",AND(_xlpm.n&gt;=300,_xlpm.n&lt;=399),"Cheltenham",AND(_xlpm.n&gt;=500,_xlpm.n&lt;=599),"North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5" spans="1:33" x14ac:dyDescent="0.35">
      <c r="A35" s="7" t="e">
        <f t="shared" si="0"/>
        <v>#N/A</v>
      </c>
      <c r="B35" s="3"/>
      <c r="C35" s="29"/>
      <c r="D35" s="1"/>
      <c r="E35" s="1"/>
      <c r="F35" s="3" t="str" cm="1">
        <f t="array" ref="F35">_xlfn.LET(_xlpm.n,VALUE($B35),_xlfn.IFS(AND(_xlpm.n&gt;=0,_xlpm.n&lt;=199),"Yate",AND(_xlpm.n&gt;=200,_xlpm.n&lt;=299),"B&amp;W",AND(_xlpm.n&gt;=300,_xlpm.n&lt;=399),"Cheltenham",AND(_xlpm.n&gt;=500,_xlpm.n&lt;=599),"North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5" s="7" t="e">
        <f t="shared" si="1"/>
        <v>#N/A</v>
      </c>
      <c r="I35" s="3"/>
      <c r="J35" s="25"/>
      <c r="K35" s="1"/>
      <c r="L35" s="3"/>
      <c r="M35" s="3" t="str" cm="1">
        <f t="array" ref="M35">_xlfn.LET(_xlpm.n,VALUE($I35),_xlfn.IFS(AND(_xlpm.n&gt;=0,_xlpm.n&lt;=199),"Yate",AND(_xlpm.n&gt;=200,_xlpm.n&lt;=299),"B&amp;W",AND(_xlpm.n&gt;=300,_xlpm.n&lt;=399),"Cheltenham",AND(_xlpm.n&gt;=500,_xlpm.n&lt;=599),"North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5" s="7" t="e">
        <f t="shared" si="2"/>
        <v>#N/A</v>
      </c>
      <c r="P35" s="3"/>
      <c r="Q35" s="4"/>
      <c r="R35" s="7"/>
      <c r="S35" s="4"/>
      <c r="T35" s="3" t="str" cm="1">
        <f t="array" ref="T35">_xlfn.LET(_xlpm.n,VALUE($P35),_xlfn.IFS(AND(_xlpm.n&gt;=0,_xlpm.n&lt;=199),"Yate",AND(_xlpm.n&gt;=200,_xlpm.n&lt;=299),"B&amp;W",AND(_xlpm.n&gt;=300,_xlpm.n&lt;=399),"Cheltenham",AND(_xlpm.n&gt;=500,_xlpm.n&lt;=599),"North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5" s="7" t="e">
        <f t="shared" si="3"/>
        <v>#N/A</v>
      </c>
      <c r="W35" s="3"/>
      <c r="X35" s="1"/>
      <c r="Y35" s="1"/>
      <c r="Z35" s="3">
        <v>44</v>
      </c>
      <c r="AA35" s="3" t="str" cm="1">
        <f t="array" ref="AA35">_xlfn.LET(_xlpm.n,VALUE($W35),_xlfn.IFS(AND(_xlpm.n&gt;=0,_xlpm.n&lt;=199),"Yate",AND(_xlpm.n&gt;=200,_xlpm.n&lt;=299),"B&amp;W",AND(_xlpm.n&gt;=300,_xlpm.n&lt;=399),"Cheltenham",AND(_xlpm.n&gt;=500,_xlpm.n&lt;=599),"North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5" s="7">
        <f t="shared" si="4"/>
        <v>1</v>
      </c>
      <c r="AD35" s="3" t="s">
        <v>160</v>
      </c>
      <c r="AE35" s="1" t="s">
        <v>100</v>
      </c>
      <c r="AF35" s="1">
        <f t="shared" si="5"/>
        <v>0</v>
      </c>
      <c r="AG35" s="3" t="str" cm="1">
        <f t="array" ref="AG35">_xlfn.LET(_xlpm.n,VALUE($AD35),_xlfn.IFS(AND(_xlpm.n&gt;=0,_xlpm.n&lt;=199),"Yate",AND(_xlpm.n&gt;=200,_xlpm.n&lt;=299),"B&amp;W",AND(_xlpm.n&gt;=300,_xlpm.n&lt;=399),"Cheltenham",AND(_xlpm.n&gt;=500,_xlpm.n&lt;=599),"North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6" spans="1:33" x14ac:dyDescent="0.35">
      <c r="A36" s="7" t="e">
        <f t="shared" si="0"/>
        <v>#N/A</v>
      </c>
      <c r="B36" s="3"/>
      <c r="C36" s="29"/>
      <c r="D36" s="1"/>
      <c r="E36" s="1"/>
      <c r="F36" s="3" t="str" cm="1">
        <f t="array" ref="F36">_xlfn.LET(_xlpm.n,VALUE($B36),_xlfn.IFS(AND(_xlpm.n&gt;=0,_xlpm.n&lt;=199),"Yate",AND(_xlpm.n&gt;=200,_xlpm.n&lt;=299),"B&amp;W",AND(_xlpm.n&gt;=300,_xlpm.n&lt;=399),"Cheltenham",AND(_xlpm.n&gt;=500,_xlpm.n&lt;=599),"North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6" s="7" t="e">
        <f t="shared" si="1"/>
        <v>#N/A</v>
      </c>
      <c r="I36" s="3"/>
      <c r="J36" s="25"/>
      <c r="K36" s="1"/>
      <c r="L36" s="3"/>
      <c r="M36" s="3" t="str" cm="1">
        <f t="array" ref="M36">_xlfn.LET(_xlpm.n,VALUE($I36),_xlfn.IFS(AND(_xlpm.n&gt;=0,_xlpm.n&lt;=199),"Yate",AND(_xlpm.n&gt;=200,_xlpm.n&lt;=299),"B&amp;W",AND(_xlpm.n&gt;=300,_xlpm.n&lt;=399),"Cheltenham",AND(_xlpm.n&gt;=500,_xlpm.n&lt;=599),"North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6" s="7" t="e">
        <f t="shared" si="2"/>
        <v>#N/A</v>
      </c>
      <c r="P36" s="3"/>
      <c r="Q36" s="4"/>
      <c r="R36" s="7"/>
      <c r="S36" s="4"/>
      <c r="T36" s="3" t="str" cm="1">
        <f t="array" ref="T36">_xlfn.LET(_xlpm.n,VALUE($P36),_xlfn.IFS(AND(_xlpm.n&gt;=0,_xlpm.n&lt;=199),"Yate",AND(_xlpm.n&gt;=200,_xlpm.n&lt;=299),"B&amp;W",AND(_xlpm.n&gt;=300,_xlpm.n&lt;=399),"Cheltenham",AND(_xlpm.n&gt;=500,_xlpm.n&lt;=599),"North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6" s="7" t="e">
        <f t="shared" si="3"/>
        <v>#N/A</v>
      </c>
      <c r="W36" s="3"/>
      <c r="X36" s="1"/>
      <c r="Y36" s="1"/>
      <c r="Z36" s="3">
        <v>25</v>
      </c>
      <c r="AA36" s="3" t="str" cm="1">
        <f t="array" ref="AA36">_xlfn.LET(_xlpm.n,VALUE($W36),_xlfn.IFS(AND(_xlpm.n&gt;=0,_xlpm.n&lt;=199),"Yate",AND(_xlpm.n&gt;=200,_xlpm.n&lt;=299),"B&amp;W",AND(_xlpm.n&gt;=300,_xlpm.n&lt;=399),"Cheltenham",AND(_xlpm.n&gt;=500,_xlpm.n&lt;=599),"North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6" s="7">
        <f t="shared" si="4"/>
        <v>1</v>
      </c>
      <c r="AD36" s="3" t="s">
        <v>64</v>
      </c>
      <c r="AE36" s="1" t="s">
        <v>144</v>
      </c>
      <c r="AF36" s="1">
        <f t="shared" si="5"/>
        <v>0</v>
      </c>
      <c r="AG36" s="3" t="str" cm="1">
        <f t="array" ref="AG36">_xlfn.LET(_xlpm.n,VALUE($AD36),_xlfn.IFS(AND(_xlpm.n&gt;=0,_xlpm.n&lt;=199),"Yate",AND(_xlpm.n&gt;=200,_xlpm.n&lt;=299),"B&amp;W",AND(_xlpm.n&gt;=300,_xlpm.n&lt;=399),"Cheltenham",AND(_xlpm.n&gt;=500,_xlpm.n&lt;=599),"North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  <row r="37" spans="1:33" x14ac:dyDescent="0.35">
      <c r="A37" s="7" t="e">
        <f t="shared" si="0"/>
        <v>#N/A</v>
      </c>
      <c r="B37" s="3"/>
      <c r="C37" s="29"/>
      <c r="D37" s="1"/>
      <c r="E37" s="1"/>
      <c r="F37" s="3" t="str" cm="1">
        <f t="array" ref="F37">_xlfn.LET(_xlpm.n,VALUE($B37),_xlfn.IFS(AND(_xlpm.n&gt;=0,_xlpm.n&lt;=199),"Yate",AND(_xlpm.n&gt;=200,_xlpm.n&lt;=299),"B&amp;W",AND(_xlpm.n&gt;=300,_xlpm.n&lt;=399),"Cheltenham",AND(_xlpm.n&gt;=500,_xlpm.n&lt;=599),"North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H37" s="7" t="e">
        <f t="shared" si="1"/>
        <v>#N/A</v>
      </c>
      <c r="I37" s="3"/>
      <c r="J37" s="25"/>
      <c r="K37" s="1"/>
      <c r="L37" s="3"/>
      <c r="M37" s="3" t="str" cm="1">
        <f t="array" ref="M37">_xlfn.LET(_xlpm.n,VALUE($I37),_xlfn.IFS(AND(_xlpm.n&gt;=0,_xlpm.n&lt;=199),"Yate",AND(_xlpm.n&gt;=200,_xlpm.n&lt;=299),"B&amp;W",AND(_xlpm.n&gt;=300,_xlpm.n&lt;=399),"Cheltenham",AND(_xlpm.n&gt;=500,_xlpm.n&lt;=599),"North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O37" s="7" t="e">
        <f t="shared" si="2"/>
        <v>#N/A</v>
      </c>
      <c r="P37" s="3"/>
      <c r="Q37" s="4"/>
      <c r="R37" s="7"/>
      <c r="S37" s="4"/>
      <c r="T37" s="3" t="str" cm="1">
        <f t="array" ref="T37">_xlfn.LET(_xlpm.n,VALUE($P37),_xlfn.IFS(AND(_xlpm.n&gt;=0,_xlpm.n&lt;=199),"Yate",AND(_xlpm.n&gt;=200,_xlpm.n&lt;=299),"B&amp;W",AND(_xlpm.n&gt;=300,_xlpm.n&lt;=399),"Cheltenham",AND(_xlpm.n&gt;=500,_xlpm.n&lt;=599),"North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V37" s="7" t="e">
        <f t="shared" si="3"/>
        <v>#N/A</v>
      </c>
      <c r="W37" s="3"/>
      <c r="X37" s="1"/>
      <c r="Y37" s="1"/>
      <c r="Z37" s="3">
        <v>37</v>
      </c>
      <c r="AA37" s="3" t="str" cm="1">
        <f t="array" ref="AA37">_xlfn.LET(_xlpm.n,VALUE($W37),_xlfn.IFS(AND(_xlpm.n&gt;=0,_xlpm.n&lt;=199),"Yate",AND(_xlpm.n&gt;=200,_xlpm.n&lt;=299),"B&amp;W",AND(_xlpm.n&gt;=300,_xlpm.n&lt;=399),"Cheltenham",AND(_xlpm.n&gt;=500,_xlpm.n&lt;=599),"North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Yate</v>
      </c>
      <c r="AC37" s="7">
        <f t="shared" si="4"/>
        <v>1</v>
      </c>
      <c r="AD37" s="3" t="s">
        <v>161</v>
      </c>
      <c r="AE37" s="1" t="s">
        <v>145</v>
      </c>
      <c r="AF37" s="1">
        <f t="shared" si="5"/>
        <v>0</v>
      </c>
      <c r="AG37" s="3" t="str" cm="1">
        <f t="array" ref="AG37">_xlfn.LET(_xlpm.n,VALUE($AD37),_xlfn.IFS(AND(_xlpm.n&gt;=0,_xlpm.n&lt;=199),"Yate",AND(_xlpm.n&gt;=200,_xlpm.n&lt;=299),"B&amp;W",AND(_xlpm.n&gt;=300,_xlpm.n&lt;=399),"Cheltenham",AND(_xlpm.n&gt;=500,_xlpm.n&lt;=599),"North Somerset",AND(_xlpm.n&gt;=700,_xlpm.n&lt;=799),"Team Bath",TRUE,""))</f>
        <v>Team Bath</v>
      </c>
    </row>
  </sheetData>
  <sortState xmlns:xlrd2="http://schemas.microsoft.com/office/spreadsheetml/2017/richdata2" ref="A4:F37">
    <sortCondition ref="B4:B37"/>
  </sortState>
  <phoneticPr fontId="5" type="noConversion"/>
  <conditionalFormatting sqref="C4:C37">
    <cfRule type="cellIs" dxfId="4" priority="3" operator="lessThanOrEqual">
      <formula>$E$2</formula>
    </cfRule>
  </conditionalFormatting>
  <conditionalFormatting sqref="J4:J33 J35:J37">
    <cfRule type="cellIs" dxfId="3" priority="4" operator="lessThanOrEqual">
      <formula>$L$2</formula>
    </cfRule>
  </conditionalFormatting>
  <conditionalFormatting sqref="Q4:Q37">
    <cfRule type="cellIs" dxfId="2" priority="6" operator="greaterThan">
      <formula>$S$2</formula>
    </cfRule>
  </conditionalFormatting>
  <conditionalFormatting sqref="X4:X37">
    <cfRule type="cellIs" dxfId="1" priority="5" operator="greaterThan">
      <formula>$Z$2</formula>
    </cfRule>
  </conditionalFormatting>
  <conditionalFormatting sqref="AF4:AF37">
    <cfRule type="cellIs" dxfId="0" priority="1" operator="greaterThanOrEqual">
      <formula>$AG$2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2026 Athletes</vt:lpstr>
      <vt:lpstr>Overall</vt:lpstr>
      <vt:lpstr>Teams</vt:lpstr>
      <vt:lpstr>17.05.26 Boys</vt:lpstr>
      <vt:lpstr>17.05.26 Girls</vt:lpstr>
      <vt:lpstr>14.06.26 Boys</vt:lpstr>
      <vt:lpstr>14.06.26 Girls</vt:lpstr>
      <vt:lpstr>13.09.26 Boys</vt:lpstr>
      <vt:lpstr>13.09.26 Girls</vt:lpstr>
      <vt:lpstr>Awards</vt:lpstr>
    </vt:vector>
  </TitlesOfParts>
  <Company>BT Plc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Morley,ES,Ellen,SCH6 R</dc:creator>
  <cp:lastModifiedBy>Elliot Prince (Hatherley)</cp:lastModifiedBy>
  <dcterms:created xsi:type="dcterms:W3CDTF">2023-05-22T07:21:14Z</dcterms:created>
  <dcterms:modified xsi:type="dcterms:W3CDTF">2026-05-18T20:23:40Z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818d02-8d25-4bb9-b27c-e4db64670887_Enabled">
    <vt:lpwstr>true</vt:lpwstr>
  </property>
  <property fmtid="{D5CDD505-2E9C-101B-9397-08002B2CF9AE}" pid="3" name="MSIP_Label_55818d02-8d25-4bb9-b27c-e4db64670887_SetDate">
    <vt:lpwstr>2023-05-22T08:00:44Z</vt:lpwstr>
  </property>
  <property fmtid="{D5CDD505-2E9C-101B-9397-08002B2CF9AE}" pid="4" name="MSIP_Label_55818d02-8d25-4bb9-b27c-e4db64670887_Method">
    <vt:lpwstr>Standard</vt:lpwstr>
  </property>
  <property fmtid="{D5CDD505-2E9C-101B-9397-08002B2CF9AE}" pid="5" name="MSIP_Label_55818d02-8d25-4bb9-b27c-e4db64670887_Name">
    <vt:lpwstr>55818d02-8d25-4bb9-b27c-e4db64670887</vt:lpwstr>
  </property>
  <property fmtid="{D5CDD505-2E9C-101B-9397-08002B2CF9AE}" pid="6" name="MSIP_Label_55818d02-8d25-4bb9-b27c-e4db64670887_SiteId">
    <vt:lpwstr>a7f35688-9c00-4d5e-ba41-29f146377ab0</vt:lpwstr>
  </property>
  <property fmtid="{D5CDD505-2E9C-101B-9397-08002B2CF9AE}" pid="7" name="MSIP_Label_55818d02-8d25-4bb9-b27c-e4db64670887_ActionId">
    <vt:lpwstr>cc38ff72-d7ab-4233-af48-45a12715f8f7</vt:lpwstr>
  </property>
  <property fmtid="{D5CDD505-2E9C-101B-9397-08002B2CF9AE}" pid="8" name="MSIP_Label_55818d02-8d25-4bb9-b27c-e4db64670887_ContentBits">
    <vt:lpwstr>0</vt:lpwstr>
  </property>
</Properties>
</file>